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3"/>
  </bookViews>
  <sheets>
    <sheet name="Dělnický dům" sheetId="1" r:id="rId1"/>
    <sheet name="Hala" sheetId="2" r:id="rId2"/>
    <sheet name="Kino" sheetId="3" r:id="rId3"/>
    <sheet name="Finále" sheetId="4" r:id="rId4"/>
    <sheet name="Komplet" sheetId="5" r:id="rId5"/>
    <sheet name="Mini" sheetId="6" r:id="rId6"/>
    <sheet name="Mladší" sheetId="7" r:id="rId7"/>
    <sheet name="Starší" sheetId="8" r:id="rId8"/>
  </sheets>
  <definedNames/>
  <calcPr fullCalcOnLoad="1"/>
</workbook>
</file>

<file path=xl/comments6.xml><?xml version="1.0" encoding="utf-8"?>
<comments xmlns="http://schemas.openxmlformats.org/spreadsheetml/2006/main">
  <authors>
    <author>Pavel</author>
  </authors>
  <commentList>
    <comment ref="X3" authorId="0">
      <text>
        <r>
          <rPr>
            <b/>
            <sz val="8"/>
            <rFont val="Tahoma"/>
            <family val="0"/>
          </rPr>
          <t>Pavel: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<sst xmlns="http://schemas.openxmlformats.org/spreadsheetml/2006/main" count="1208" uniqueCount="206">
  <si>
    <t xml:space="preserve">hřiště U Dělnického domu - PÁTEK </t>
  </si>
  <si>
    <t>Sportovní hala - PÁTEK</t>
  </si>
  <si>
    <t>hřiště U Kina - PÁTEK</t>
  </si>
  <si>
    <t>Číslo</t>
  </si>
  <si>
    <t>čas</t>
  </si>
  <si>
    <t>kat.</t>
  </si>
  <si>
    <t>Výsledek</t>
  </si>
  <si>
    <t>Začátek</t>
  </si>
  <si>
    <t>Kat.</t>
  </si>
  <si>
    <t xml:space="preserve">hřiště U Dělnického domu - SOBOTA </t>
  </si>
  <si>
    <t>Sportovní hala - SOBOTA</t>
  </si>
  <si>
    <t>hřiště U Kina - SOBOTA</t>
  </si>
  <si>
    <t>D</t>
  </si>
  <si>
    <t>C</t>
  </si>
  <si>
    <t>B</t>
  </si>
  <si>
    <t>A</t>
  </si>
  <si>
    <t>Slavnostní ukončení turnaje</t>
  </si>
  <si>
    <t>Polanka</t>
  </si>
  <si>
    <t>Pezinok</t>
  </si>
  <si>
    <t>Ostrava</t>
  </si>
  <si>
    <t>Hranice</t>
  </si>
  <si>
    <t>Frýdek-Místek</t>
  </si>
  <si>
    <t>Ivančice</t>
  </si>
  <si>
    <t>Hrabůvka</t>
  </si>
  <si>
    <t>Poruba</t>
  </si>
  <si>
    <t>Finále školní ligy, turnaj 4+1</t>
  </si>
  <si>
    <t>Rozlosování turnaje Polanka Cup 2007</t>
  </si>
  <si>
    <t>Povážská B.</t>
  </si>
  <si>
    <t>Kopřivnice</t>
  </si>
  <si>
    <t>Hrabůvka A</t>
  </si>
  <si>
    <t>Hrabůvka B</t>
  </si>
  <si>
    <t>Opava</t>
  </si>
  <si>
    <t>SF</t>
  </si>
  <si>
    <t>o 3.</t>
  </si>
  <si>
    <t>Finale</t>
  </si>
  <si>
    <t>Rozpis finálových utkání  - Sportovní hala</t>
  </si>
  <si>
    <t>NEDĚLE 17. června 2007</t>
  </si>
  <si>
    <t>F.Místek A</t>
  </si>
  <si>
    <t>F. Místek  B</t>
  </si>
  <si>
    <t>F. Místek  A</t>
  </si>
  <si>
    <t>F. Místek B</t>
  </si>
  <si>
    <t>F. Místek A</t>
  </si>
  <si>
    <t xml:space="preserve">Pezinok </t>
  </si>
  <si>
    <t>o 5.</t>
  </si>
  <si>
    <t>Náchod</t>
  </si>
  <si>
    <t>Fr.-Místek</t>
  </si>
  <si>
    <t>LEGENDA</t>
  </si>
  <si>
    <t>minižáci</t>
  </si>
  <si>
    <t>mladší žáci</t>
  </si>
  <si>
    <t>starší žáci</t>
  </si>
  <si>
    <t>dorostenci</t>
  </si>
  <si>
    <t>2 x 15 minut</t>
  </si>
  <si>
    <t>2 x 18 minut</t>
  </si>
  <si>
    <t>2 x 25 minut</t>
  </si>
  <si>
    <t>6 družstev</t>
  </si>
  <si>
    <t>11 družstev</t>
  </si>
  <si>
    <t>7 družstev</t>
  </si>
  <si>
    <t>mimo soutěž</t>
  </si>
  <si>
    <t>hřiště U Dělnického domu - PÁTEK</t>
  </si>
  <si>
    <t>MINIŽÁCI - KATEGORIE "D"</t>
  </si>
  <si>
    <t>Skore</t>
  </si>
  <si>
    <t>Body</t>
  </si>
  <si>
    <t>Pořadí</t>
  </si>
  <si>
    <t>DTJ Polanka</t>
  </si>
  <si>
    <t>:</t>
  </si>
  <si>
    <t>MŠK Povážská Bystrica</t>
  </si>
  <si>
    <t>HK Ivančice</t>
  </si>
  <si>
    <t>Cement Hranice</t>
  </si>
  <si>
    <t>Sokol Ostrava</t>
  </si>
  <si>
    <t>SKP Frýdek-Místek</t>
  </si>
  <si>
    <t>1.</t>
  </si>
  <si>
    <t>2.</t>
  </si>
  <si>
    <t>3.</t>
  </si>
  <si>
    <t>4.</t>
  </si>
  <si>
    <t>5.</t>
  </si>
  <si>
    <t>6.</t>
  </si>
  <si>
    <t>MLADŠÍ ŽÁCI - KATEGORIE "C"</t>
  </si>
  <si>
    <t>MŠK Pov. Bystrica</t>
  </si>
  <si>
    <t>KH Kopřivnice</t>
  </si>
  <si>
    <t>Sokol Poruba</t>
  </si>
  <si>
    <t>SK Opava</t>
  </si>
  <si>
    <t>SKP Fr.-Místek</t>
  </si>
  <si>
    <t>TJ Náchod</t>
  </si>
  <si>
    <t>7.</t>
  </si>
  <si>
    <t>8.</t>
  </si>
  <si>
    <t>9.</t>
  </si>
  <si>
    <t>10.</t>
  </si>
  <si>
    <t>11.</t>
  </si>
  <si>
    <t>STARŠÍ ŽÁCI - KATEGORIE "B"</t>
  </si>
  <si>
    <t>ŠKH Agro Pezinok</t>
  </si>
  <si>
    <t>SKP Frýdek-Místek "B"</t>
  </si>
  <si>
    <t>SKP Frýdek-Místek "A"</t>
  </si>
  <si>
    <t>Sokol Hrabůvka</t>
  </si>
  <si>
    <t>Komprachcice</t>
  </si>
  <si>
    <t>28:11</t>
  </si>
  <si>
    <t>16:28</t>
  </si>
  <si>
    <t>3:35</t>
  </si>
  <si>
    <t>20:16</t>
  </si>
  <si>
    <t>13:12</t>
  </si>
  <si>
    <t>28:16</t>
  </si>
  <si>
    <t>10:21</t>
  </si>
  <si>
    <t>7:9</t>
  </si>
  <si>
    <t>20:10</t>
  </si>
  <si>
    <t>15:11</t>
  </si>
  <si>
    <t>14:4</t>
  </si>
  <si>
    <t>6:14</t>
  </si>
  <si>
    <t>6:12</t>
  </si>
  <si>
    <t>18:3</t>
  </si>
  <si>
    <t>10:22</t>
  </si>
  <si>
    <t>19:10</t>
  </si>
  <si>
    <t>12:15</t>
  </si>
  <si>
    <t>14:14</t>
  </si>
  <si>
    <t>16:21</t>
  </si>
  <si>
    <t>5:13</t>
  </si>
  <si>
    <t>13:26</t>
  </si>
  <si>
    <t>15:23</t>
  </si>
  <si>
    <t>27:16</t>
  </si>
  <si>
    <t>17:18</t>
  </si>
  <si>
    <t>10:28</t>
  </si>
  <si>
    <t>26:32</t>
  </si>
  <si>
    <t>15:17</t>
  </si>
  <si>
    <t>Frýdek-Místek "A"</t>
  </si>
  <si>
    <t>Frýdek-Místek "B"</t>
  </si>
  <si>
    <t>20:9</t>
  </si>
  <si>
    <t>Povážská Bystrica</t>
  </si>
  <si>
    <t>10:18</t>
  </si>
  <si>
    <t>21:16</t>
  </si>
  <si>
    <t>22:5</t>
  </si>
  <si>
    <t>9:10</t>
  </si>
  <si>
    <t>8:16</t>
  </si>
  <si>
    <t>12:18</t>
  </si>
  <si>
    <t>4:29</t>
  </si>
  <si>
    <t>29:12</t>
  </si>
  <si>
    <t>14:18</t>
  </si>
  <si>
    <t>12:21</t>
  </si>
  <si>
    <t>25:14</t>
  </si>
  <si>
    <t>4:28</t>
  </si>
  <si>
    <t>19:13</t>
  </si>
  <si>
    <t>13:13</t>
  </si>
  <si>
    <t>6:24</t>
  </si>
  <si>
    <t>5:28</t>
  </si>
  <si>
    <t>15:19</t>
  </si>
  <si>
    <t>21:13</t>
  </si>
  <si>
    <t>16:9</t>
  </si>
  <si>
    <t>13:21</t>
  </si>
  <si>
    <t>24:6</t>
  </si>
  <si>
    <t>16:7</t>
  </si>
  <si>
    <t>19:27</t>
  </si>
  <si>
    <t>27:6</t>
  </si>
  <si>
    <t>24:8</t>
  </si>
  <si>
    <t>24:7</t>
  </si>
  <si>
    <t>5:18</t>
  </si>
  <si>
    <t>29:2</t>
  </si>
  <si>
    <t>9:14</t>
  </si>
  <si>
    <t>14:21</t>
  </si>
  <si>
    <t>31:31</t>
  </si>
  <si>
    <t>14:13</t>
  </si>
  <si>
    <t>8:26</t>
  </si>
  <si>
    <t>19:5</t>
  </si>
  <si>
    <t>4:18</t>
  </si>
  <si>
    <t>19:6</t>
  </si>
  <si>
    <t>32:6</t>
  </si>
  <si>
    <t>21:7</t>
  </si>
  <si>
    <t>21:12</t>
  </si>
  <si>
    <t>26:13</t>
  </si>
  <si>
    <t>5:15</t>
  </si>
  <si>
    <t>17:7</t>
  </si>
  <si>
    <t>5:12</t>
  </si>
  <si>
    <t>25:18</t>
  </si>
  <si>
    <t>21:19</t>
  </si>
  <si>
    <t>7:25</t>
  </si>
  <si>
    <t>12:13</t>
  </si>
  <si>
    <t>7:13</t>
  </si>
  <si>
    <t>12:7</t>
  </si>
  <si>
    <t>18:8</t>
  </si>
  <si>
    <t>8:12</t>
  </si>
  <si>
    <t>17:13</t>
  </si>
  <si>
    <t>13:23</t>
  </si>
  <si>
    <t>7:12</t>
  </si>
  <si>
    <t>18:10</t>
  </si>
  <si>
    <t>13:18</t>
  </si>
  <si>
    <t>9:18</t>
  </si>
  <si>
    <t>15:21</t>
  </si>
  <si>
    <t>2:29</t>
  </si>
  <si>
    <t>21:24</t>
  </si>
  <si>
    <t>16:6</t>
  </si>
  <si>
    <t>7:18</t>
  </si>
  <si>
    <t>19:7</t>
  </si>
  <si>
    <t>18:22</t>
  </si>
  <si>
    <t>25:5</t>
  </si>
  <si>
    <t>8:20</t>
  </si>
  <si>
    <t>11:14</t>
  </si>
  <si>
    <t>Pov. Bystrica</t>
  </si>
  <si>
    <t>0:6</t>
  </si>
  <si>
    <t>9:11</t>
  </si>
  <si>
    <t>11:19</t>
  </si>
  <si>
    <t>Frýdek-Místek B</t>
  </si>
  <si>
    <t>Frýdek-Místek A</t>
  </si>
  <si>
    <t>13:2</t>
  </si>
  <si>
    <t>12:5</t>
  </si>
  <si>
    <t>22:19</t>
  </si>
  <si>
    <t>13:15</t>
  </si>
  <si>
    <t>12:10</t>
  </si>
  <si>
    <t>16:15</t>
  </si>
  <si>
    <t>23:22</t>
  </si>
  <si>
    <t>13:11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</si>
</sst>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h:mm;@"/>
    <numFmt numFmtId="174" formatCode="#,##0\ &quot;Kč&quot;"/>
    <numFmt numFmtId="175" formatCode="0.0%"/>
  </numFmts>
  <fonts count="3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sz val="7"/>
      <name val="Arial CE"/>
      <family val="0"/>
    </font>
    <font>
      <sz val="12"/>
      <name val="Arial"/>
      <family val="0"/>
    </font>
    <font>
      <sz val="12"/>
      <color indexed="8"/>
      <name val="Arial CE"/>
      <family val="2"/>
    </font>
    <font>
      <sz val="8"/>
      <name val="Arial"/>
      <family val="0"/>
    </font>
    <font>
      <sz val="7"/>
      <name val="Arial CE"/>
      <family val="0"/>
    </font>
    <font>
      <b/>
      <sz val="9"/>
      <name val="Arial CE"/>
      <family val="0"/>
    </font>
    <font>
      <sz val="11"/>
      <name val="Arial CE"/>
      <family val="2"/>
    </font>
    <font>
      <sz val="9"/>
      <name val="Arial"/>
      <family val="2"/>
    </font>
    <font>
      <sz val="9"/>
      <color indexed="9"/>
      <name val="Arial CE"/>
      <family val="0"/>
    </font>
    <font>
      <b/>
      <sz val="18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4" fillId="0" borderId="0" xfId="20" applyFont="1" applyFill="1">
      <alignment/>
      <protection/>
    </xf>
    <xf numFmtId="20" fontId="5" fillId="0" borderId="1" xfId="20" applyNumberFormat="1" applyFont="1" applyFill="1" applyBorder="1" applyAlignment="1">
      <alignment horizontal="center"/>
      <protection/>
    </xf>
    <xf numFmtId="0" fontId="1" fillId="0" borderId="0" xfId="20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3" xfId="20" applyFont="1" applyBorder="1">
      <alignment/>
      <protection/>
    </xf>
    <xf numFmtId="0" fontId="8" fillId="0" borderId="3" xfId="20" applyFont="1" applyBorder="1" applyAlignment="1">
      <alignment horizontal="center"/>
      <protection/>
    </xf>
    <xf numFmtId="0" fontId="9" fillId="0" borderId="4" xfId="20" applyFont="1" applyBorder="1" applyAlignment="1">
      <alignment horizontal="right"/>
      <protection/>
    </xf>
    <xf numFmtId="20" fontId="9" fillId="0" borderId="5" xfId="20" applyNumberFormat="1" applyFont="1" applyFill="1" applyBorder="1" applyAlignment="1">
      <alignment horizontal="center"/>
      <protection/>
    </xf>
    <xf numFmtId="0" fontId="9" fillId="0" borderId="5" xfId="20" applyFont="1" applyBorder="1" applyAlignment="1">
      <alignment horizontal="center"/>
      <protection/>
    </xf>
    <xf numFmtId="0" fontId="9" fillId="0" borderId="6" xfId="20" applyFont="1" applyBorder="1" applyAlignment="1">
      <alignment horizontal="right"/>
      <protection/>
    </xf>
    <xf numFmtId="20" fontId="9" fillId="0" borderId="7" xfId="20" applyNumberFormat="1" applyFont="1" applyFill="1" applyBorder="1" applyAlignment="1">
      <alignment horizontal="center"/>
      <protection/>
    </xf>
    <xf numFmtId="0" fontId="9" fillId="0" borderId="7" xfId="20" applyFont="1" applyBorder="1" applyAlignment="1">
      <alignment horizontal="center"/>
      <protection/>
    </xf>
    <xf numFmtId="0" fontId="10" fillId="0" borderId="2" xfId="20" applyFont="1" applyBorder="1">
      <alignment/>
      <protection/>
    </xf>
    <xf numFmtId="20" fontId="11" fillId="0" borderId="3" xfId="20" applyNumberFormat="1" applyFont="1" applyBorder="1" applyAlignment="1">
      <alignment horizontal="center"/>
      <protection/>
    </xf>
    <xf numFmtId="20" fontId="5" fillId="0" borderId="8" xfId="20" applyNumberFormat="1" applyFont="1" applyFill="1" applyBorder="1" applyAlignment="1">
      <alignment horizontal="center"/>
      <protection/>
    </xf>
    <xf numFmtId="0" fontId="12" fillId="0" borderId="9" xfId="20" applyFont="1" applyFill="1" applyBorder="1" applyAlignment="1">
      <alignment horizontal="center"/>
      <protection/>
    </xf>
    <xf numFmtId="20" fontId="9" fillId="0" borderId="10" xfId="20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9" fillId="0" borderId="0" xfId="20" applyFont="1" applyFill="1" applyBorder="1" applyAlignment="1">
      <alignment horizontal="center"/>
      <protection/>
    </xf>
    <xf numFmtId="0" fontId="9" fillId="0" borderId="11" xfId="20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12" xfId="20" applyFont="1" applyFill="1" applyBorder="1" applyAlignment="1">
      <alignment horizontal="center"/>
      <protection/>
    </xf>
    <xf numFmtId="0" fontId="9" fillId="0" borderId="13" xfId="20" applyFont="1" applyFill="1" applyBorder="1" applyAlignment="1">
      <alignment horizontal="center"/>
      <protection/>
    </xf>
    <xf numFmtId="20" fontId="9" fillId="0" borderId="0" xfId="20" applyNumberFormat="1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20" fontId="9" fillId="0" borderId="6" xfId="20" applyNumberFormat="1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left"/>
      <protection/>
    </xf>
    <xf numFmtId="0" fontId="9" fillId="0" borderId="14" xfId="20" applyFont="1" applyFill="1" applyBorder="1">
      <alignment/>
      <protection/>
    </xf>
    <xf numFmtId="0" fontId="9" fillId="0" borderId="14" xfId="20" applyFont="1" applyFill="1" applyBorder="1" applyAlignment="1">
      <alignment horizontal="center"/>
      <protection/>
    </xf>
    <xf numFmtId="0" fontId="9" fillId="0" borderId="15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9" fillId="0" borderId="16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20" fontId="9" fillId="0" borderId="0" xfId="20" applyNumberFormat="1" applyFont="1" applyFill="1" applyBorder="1" applyAlignment="1">
      <alignment horizontal="center"/>
      <protection/>
    </xf>
    <xf numFmtId="0" fontId="9" fillId="0" borderId="17" xfId="20" applyFont="1" applyFill="1" applyBorder="1" applyAlignment="1">
      <alignment horizontal="center"/>
      <protection/>
    </xf>
    <xf numFmtId="0" fontId="9" fillId="0" borderId="18" xfId="20" applyFont="1" applyFill="1" applyBorder="1" applyAlignment="1">
      <alignment horizontal="center"/>
      <protection/>
    </xf>
    <xf numFmtId="0" fontId="1" fillId="0" borderId="0" xfId="20" applyFont="1" applyFill="1">
      <alignment/>
      <protection/>
    </xf>
    <xf numFmtId="0" fontId="12" fillId="0" borderId="19" xfId="20" applyFont="1" applyFill="1" applyBorder="1" applyAlignment="1">
      <alignment horizontal="center"/>
      <protection/>
    </xf>
    <xf numFmtId="0" fontId="5" fillId="0" borderId="0" xfId="20" applyFont="1" applyFill="1">
      <alignment/>
      <protection/>
    </xf>
    <xf numFmtId="0" fontId="5" fillId="0" borderId="8" xfId="20" applyFont="1" applyFill="1" applyBorder="1" applyAlignment="1">
      <alignment horizontal="right"/>
      <protection/>
    </xf>
    <xf numFmtId="20" fontId="5" fillId="0" borderId="11" xfId="20" applyNumberFormat="1" applyFont="1" applyFill="1" applyBorder="1" applyAlignment="1">
      <alignment horizontal="center"/>
      <protection/>
    </xf>
    <xf numFmtId="0" fontId="5" fillId="0" borderId="14" xfId="20" applyFont="1" applyFill="1" applyBorder="1">
      <alignment/>
      <protection/>
    </xf>
    <xf numFmtId="0" fontId="5" fillId="0" borderId="14" xfId="20" applyFont="1" applyFill="1" applyBorder="1" applyAlignment="1">
      <alignment horizontal="center"/>
      <protection/>
    </xf>
    <xf numFmtId="20" fontId="5" fillId="0" borderId="14" xfId="20" applyNumberFormat="1" applyFont="1" applyFill="1" applyBorder="1" applyAlignment="1">
      <alignment horizontal="center"/>
      <protection/>
    </xf>
    <xf numFmtId="20" fontId="5" fillId="0" borderId="13" xfId="20" applyNumberFormat="1" applyFont="1" applyFill="1" applyBorder="1" applyAlignment="1">
      <alignment horizontal="center"/>
      <protection/>
    </xf>
    <xf numFmtId="0" fontId="5" fillId="0" borderId="16" xfId="20" applyFont="1" applyFill="1" applyBorder="1">
      <alignment/>
      <protection/>
    </xf>
    <xf numFmtId="20" fontId="5" fillId="0" borderId="16" xfId="20" applyNumberFormat="1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20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right"/>
      <protection/>
    </xf>
    <xf numFmtId="0" fontId="5" fillId="0" borderId="16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0" fontId="5" fillId="0" borderId="8" xfId="20" applyFont="1" applyFill="1" applyBorder="1">
      <alignment/>
      <protection/>
    </xf>
    <xf numFmtId="0" fontId="5" fillId="0" borderId="0" xfId="20" applyFont="1" applyFill="1" applyBorder="1" applyAlignment="1">
      <alignment horizontal="left"/>
      <protection/>
    </xf>
    <xf numFmtId="0" fontId="5" fillId="3" borderId="1" xfId="20" applyFont="1" applyFill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0" fontId="5" fillId="4" borderId="20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" xfId="20" applyFont="1" applyFill="1" applyBorder="1" applyAlignment="1">
      <alignment horizontal="center"/>
      <protection/>
    </xf>
    <xf numFmtId="0" fontId="5" fillId="5" borderId="13" xfId="20" applyFont="1" applyFill="1" applyBorder="1" applyAlignment="1">
      <alignment horizontal="center"/>
      <protection/>
    </xf>
    <xf numFmtId="0" fontId="5" fillId="5" borderId="1" xfId="20" applyFont="1" applyFill="1" applyBorder="1" applyAlignment="1">
      <alignment horizontal="center"/>
      <protection/>
    </xf>
    <xf numFmtId="0" fontId="5" fillId="4" borderId="21" xfId="20" applyFont="1" applyFill="1" applyBorder="1" applyAlignment="1">
      <alignment horizontal="left"/>
      <protection/>
    </xf>
    <xf numFmtId="0" fontId="5" fillId="4" borderId="22" xfId="20" applyFont="1" applyFill="1" applyBorder="1" applyAlignment="1">
      <alignment horizontal="left"/>
      <protection/>
    </xf>
    <xf numFmtId="0" fontId="5" fillId="4" borderId="23" xfId="20" applyFont="1" applyFill="1" applyBorder="1" applyAlignment="1">
      <alignment horizontal="left"/>
      <protection/>
    </xf>
    <xf numFmtId="0" fontId="5" fillId="4" borderId="24" xfId="20" applyFont="1" applyFill="1" applyBorder="1" applyAlignment="1">
      <alignment horizontal="left"/>
      <protection/>
    </xf>
    <xf numFmtId="0" fontId="5" fillId="4" borderId="25" xfId="20" applyFont="1" applyFill="1" applyBorder="1" applyAlignment="1">
      <alignment horizontal="left"/>
      <protection/>
    </xf>
    <xf numFmtId="0" fontId="5" fillId="4" borderId="6" xfId="20" applyFont="1" applyFill="1" applyBorder="1" applyAlignment="1">
      <alignment horizontal="left"/>
      <protection/>
    </xf>
    <xf numFmtId="0" fontId="5" fillId="2" borderId="26" xfId="20" applyFont="1" applyFill="1" applyBorder="1" applyAlignment="1">
      <alignment horizontal="center"/>
      <protection/>
    </xf>
    <xf numFmtId="0" fontId="5" fillId="2" borderId="27" xfId="20" applyFont="1" applyFill="1" applyBorder="1" applyAlignment="1">
      <alignment horizontal="center"/>
      <protection/>
    </xf>
    <xf numFmtId="0" fontId="5" fillId="4" borderId="28" xfId="20" applyFont="1" applyFill="1" applyBorder="1" applyAlignment="1">
      <alignment horizontal="left"/>
      <protection/>
    </xf>
    <xf numFmtId="0" fontId="5" fillId="4" borderId="29" xfId="20" applyFont="1" applyFill="1" applyBorder="1" applyAlignment="1">
      <alignment horizontal="left"/>
      <protection/>
    </xf>
    <xf numFmtId="0" fontId="5" fillId="0" borderId="16" xfId="20" applyFont="1" applyFill="1" applyBorder="1" applyAlignment="1">
      <alignment/>
      <protection/>
    </xf>
    <xf numFmtId="20" fontId="5" fillId="0" borderId="7" xfId="20" applyNumberFormat="1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20" fontId="5" fillId="0" borderId="26" xfId="20" applyNumberFormat="1" applyFont="1" applyFill="1" applyBorder="1" applyAlignment="1">
      <alignment horizontal="center"/>
      <protection/>
    </xf>
    <xf numFmtId="20" fontId="5" fillId="0" borderId="27" xfId="20" applyNumberFormat="1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left"/>
      <protection/>
    </xf>
    <xf numFmtId="0" fontId="5" fillId="0" borderId="6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5" fillId="0" borderId="18" xfId="20" applyFont="1" applyFill="1" applyBorder="1" applyAlignment="1">
      <alignment horizontal="center"/>
      <protection/>
    </xf>
    <xf numFmtId="0" fontId="5" fillId="5" borderId="27" xfId="20" applyFont="1" applyFill="1" applyBorder="1" applyAlignment="1">
      <alignment horizontal="center"/>
      <protection/>
    </xf>
    <xf numFmtId="0" fontId="5" fillId="0" borderId="28" xfId="20" applyFont="1" applyFill="1" applyBorder="1" applyAlignment="1">
      <alignment horizontal="center"/>
      <protection/>
    </xf>
    <xf numFmtId="0" fontId="5" fillId="4" borderId="30" xfId="20" applyFont="1" applyFill="1" applyBorder="1" applyAlignment="1">
      <alignment horizontal="center"/>
      <protection/>
    </xf>
    <xf numFmtId="0" fontId="5" fillId="4" borderId="13" xfId="20" applyFont="1" applyFill="1" applyBorder="1" applyAlignment="1">
      <alignment horizontal="center"/>
      <protection/>
    </xf>
    <xf numFmtId="0" fontId="5" fillId="4" borderId="31" xfId="20" applyFont="1" applyFill="1" applyBorder="1" applyAlignment="1">
      <alignment horizontal="left"/>
      <protection/>
    </xf>
    <xf numFmtId="0" fontId="5" fillId="4" borderId="32" xfId="20" applyFont="1" applyFill="1" applyBorder="1" applyAlignment="1">
      <alignment horizontal="left"/>
      <protection/>
    </xf>
    <xf numFmtId="0" fontId="5" fillId="4" borderId="18" xfId="20" applyFont="1" applyFill="1" applyBorder="1" applyAlignment="1">
      <alignment horizontal="left"/>
      <protection/>
    </xf>
    <xf numFmtId="0" fontId="5" fillId="4" borderId="33" xfId="20" applyFont="1" applyFill="1" applyBorder="1" applyAlignment="1">
      <alignment horizontal="left"/>
      <protection/>
    </xf>
    <xf numFmtId="0" fontId="5" fillId="0" borderId="34" xfId="20" applyFont="1" applyFill="1" applyBorder="1" applyAlignment="1">
      <alignment horizontal="right"/>
      <protection/>
    </xf>
    <xf numFmtId="20" fontId="5" fillId="0" borderId="19" xfId="20" applyNumberFormat="1" applyFont="1" applyFill="1" applyBorder="1" applyAlignment="1">
      <alignment horizontal="center"/>
      <protection/>
    </xf>
    <xf numFmtId="0" fontId="5" fillId="0" borderId="35" xfId="20" applyFont="1" applyFill="1" applyBorder="1" applyAlignment="1">
      <alignment horizontal="left"/>
      <protection/>
    </xf>
    <xf numFmtId="0" fontId="5" fillId="0" borderId="35" xfId="20" applyFont="1" applyFill="1" applyBorder="1" applyAlignment="1">
      <alignment horizontal="center"/>
      <protection/>
    </xf>
    <xf numFmtId="0" fontId="5" fillId="2" borderId="36" xfId="20" applyFont="1" applyFill="1" applyBorder="1" applyAlignment="1">
      <alignment horizontal="center"/>
      <protection/>
    </xf>
    <xf numFmtId="0" fontId="5" fillId="3" borderId="22" xfId="20" applyFont="1" applyFill="1" applyBorder="1" applyAlignment="1">
      <alignment horizontal="left"/>
      <protection/>
    </xf>
    <xf numFmtId="0" fontId="5" fillId="3" borderId="6" xfId="20" applyFont="1" applyFill="1" applyBorder="1" applyAlignment="1">
      <alignment horizontal="left"/>
      <protection/>
    </xf>
    <xf numFmtId="0" fontId="5" fillId="3" borderId="21" xfId="20" applyFont="1" applyFill="1" applyBorder="1" applyAlignment="1">
      <alignment horizontal="left"/>
      <protection/>
    </xf>
    <xf numFmtId="0" fontId="5" fillId="2" borderId="23" xfId="20" applyFont="1" applyFill="1" applyBorder="1" applyAlignment="1">
      <alignment horizontal="center"/>
      <protection/>
    </xf>
    <xf numFmtId="0" fontId="5" fillId="2" borderId="21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/>
      <protection/>
    </xf>
    <xf numFmtId="0" fontId="5" fillId="0" borderId="0" xfId="20" applyFont="1" applyFill="1" applyAlignment="1">
      <alignment horizontal="center"/>
      <protection/>
    </xf>
    <xf numFmtId="20" fontId="5" fillId="0" borderId="0" xfId="20" applyNumberFormat="1" applyFont="1" applyFill="1" applyAlignment="1">
      <alignment horizontal="center"/>
      <protection/>
    </xf>
    <xf numFmtId="20" fontId="9" fillId="0" borderId="18" xfId="20" applyNumberFormat="1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0" fontId="17" fillId="0" borderId="28" xfId="20" applyFont="1" applyFill="1" applyBorder="1" applyAlignment="1">
      <alignment horizontal="center"/>
      <protection/>
    </xf>
    <xf numFmtId="20" fontId="17" fillId="0" borderId="26" xfId="20" applyNumberFormat="1" applyFont="1" applyFill="1" applyBorder="1" applyAlignment="1">
      <alignment horizontal="center"/>
      <protection/>
    </xf>
    <xf numFmtId="0" fontId="17" fillId="3" borderId="26" xfId="20" applyFont="1" applyFill="1" applyBorder="1" applyAlignment="1">
      <alignment horizontal="center"/>
      <protection/>
    </xf>
    <xf numFmtId="0" fontId="17" fillId="3" borderId="7" xfId="20" applyFont="1" applyFill="1" applyBorder="1" applyAlignment="1">
      <alignment horizontal="center"/>
      <protection/>
    </xf>
    <xf numFmtId="0" fontId="12" fillId="0" borderId="37" xfId="20" applyFont="1" applyFill="1" applyBorder="1" applyAlignment="1">
      <alignment horizontal="center"/>
      <protection/>
    </xf>
    <xf numFmtId="0" fontId="12" fillId="0" borderId="38" xfId="20" applyFont="1" applyFill="1" applyBorder="1" applyAlignment="1">
      <alignment horizontal="center"/>
      <protection/>
    </xf>
    <xf numFmtId="0" fontId="16" fillId="0" borderId="0" xfId="20" applyFont="1" applyFill="1">
      <alignment/>
      <protection/>
    </xf>
    <xf numFmtId="0" fontId="12" fillId="0" borderId="34" xfId="20" applyFont="1" applyFill="1" applyBorder="1" applyAlignment="1">
      <alignment horizontal="center"/>
      <protection/>
    </xf>
    <xf numFmtId="0" fontId="16" fillId="0" borderId="0" xfId="20" applyFont="1" applyFill="1" applyBorder="1">
      <alignment/>
      <protection/>
    </xf>
    <xf numFmtId="0" fontId="12" fillId="0" borderId="39" xfId="20" applyFont="1" applyFill="1" applyBorder="1" applyAlignment="1">
      <alignment horizontal="center"/>
      <protection/>
    </xf>
    <xf numFmtId="0" fontId="12" fillId="0" borderId="35" xfId="20" applyFont="1" applyFill="1" applyBorder="1" applyAlignment="1">
      <alignment horizontal="center"/>
      <protection/>
    </xf>
    <xf numFmtId="0" fontId="12" fillId="0" borderId="40" xfId="20" applyFont="1" applyFill="1" applyBorder="1" applyAlignment="1">
      <alignment horizontal="center"/>
      <protection/>
    </xf>
    <xf numFmtId="0" fontId="12" fillId="0" borderId="41" xfId="2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20" fontId="5" fillId="0" borderId="28" xfId="20" applyNumberFormat="1" applyFont="1" applyFill="1" applyBorder="1" applyAlignment="1">
      <alignment horizontal="center"/>
      <protection/>
    </xf>
    <xf numFmtId="20" fontId="5" fillId="0" borderId="6" xfId="20" applyNumberFormat="1" applyFont="1" applyFill="1" applyBorder="1" applyAlignment="1">
      <alignment horizontal="center"/>
      <protection/>
    </xf>
    <xf numFmtId="20" fontId="5" fillId="0" borderId="18" xfId="20" applyNumberFormat="1" applyFont="1" applyFill="1" applyBorder="1" applyAlignment="1">
      <alignment horizontal="center"/>
      <protection/>
    </xf>
    <xf numFmtId="0" fontId="5" fillId="2" borderId="20" xfId="20" applyFont="1" applyFill="1" applyBorder="1" applyAlignment="1">
      <alignment horizontal="center"/>
      <protection/>
    </xf>
    <xf numFmtId="0" fontId="5" fillId="2" borderId="12" xfId="20" applyFont="1" applyFill="1" applyBorder="1" applyAlignment="1">
      <alignment horizontal="center"/>
      <protection/>
    </xf>
    <xf numFmtId="0" fontId="5" fillId="2" borderId="30" xfId="20" applyFont="1" applyFill="1" applyBorder="1" applyAlignment="1">
      <alignment horizontal="center"/>
      <protection/>
    </xf>
    <xf numFmtId="0" fontId="5" fillId="3" borderId="15" xfId="20" applyFont="1" applyFill="1" applyBorder="1" applyAlignment="1">
      <alignment horizontal="left"/>
      <protection/>
    </xf>
    <xf numFmtId="0" fontId="17" fillId="3" borderId="11" xfId="20" applyFont="1" applyFill="1" applyBorder="1" applyAlignment="1">
      <alignment horizontal="center"/>
      <protection/>
    </xf>
    <xf numFmtId="0" fontId="17" fillId="3" borderId="20" xfId="20" applyFont="1" applyFill="1" applyBorder="1" applyAlignment="1">
      <alignment horizontal="center"/>
      <protection/>
    </xf>
    <xf numFmtId="0" fontId="17" fillId="0" borderId="8" xfId="20" applyFont="1" applyFill="1" applyBorder="1" applyAlignment="1">
      <alignment horizontal="center"/>
      <protection/>
    </xf>
    <xf numFmtId="0" fontId="5" fillId="0" borderId="16" xfId="20" applyFont="1" applyFill="1" applyBorder="1" applyAlignment="1">
      <alignment horizontal="center"/>
      <protection/>
    </xf>
    <xf numFmtId="0" fontId="5" fillId="3" borderId="12" xfId="20" applyFont="1" applyFill="1" applyBorder="1" applyAlignment="1">
      <alignment horizontal="center"/>
      <protection/>
    </xf>
    <xf numFmtId="0" fontId="5" fillId="5" borderId="12" xfId="20" applyFont="1" applyFill="1" applyBorder="1" applyAlignment="1">
      <alignment horizontal="center"/>
      <protection/>
    </xf>
    <xf numFmtId="0" fontId="5" fillId="5" borderId="30" xfId="20" applyFont="1" applyFill="1" applyBorder="1" applyAlignment="1">
      <alignment horizontal="center"/>
      <protection/>
    </xf>
    <xf numFmtId="20" fontId="17" fillId="0" borderId="11" xfId="20" applyNumberFormat="1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/>
      <protection/>
    </xf>
    <xf numFmtId="0" fontId="5" fillId="4" borderId="15" xfId="20" applyFont="1" applyFill="1" applyBorder="1" applyAlignment="1">
      <alignment horizontal="left"/>
      <protection/>
    </xf>
    <xf numFmtId="0" fontId="5" fillId="4" borderId="17" xfId="20" applyFont="1" applyFill="1" applyBorder="1" applyAlignment="1">
      <alignment horizontal="left"/>
      <protection/>
    </xf>
    <xf numFmtId="0" fontId="5" fillId="4" borderId="0" xfId="20" applyFont="1" applyFill="1" applyBorder="1" applyAlignment="1">
      <alignment/>
      <protection/>
    </xf>
    <xf numFmtId="0" fontId="5" fillId="6" borderId="0" xfId="20" applyFont="1" applyFill="1">
      <alignment/>
      <protection/>
    </xf>
    <xf numFmtId="0" fontId="5" fillId="7" borderId="0" xfId="20" applyFont="1" applyFill="1">
      <alignment/>
      <protection/>
    </xf>
    <xf numFmtId="0" fontId="20" fillId="6" borderId="0" xfId="20" applyFont="1" applyFill="1">
      <alignment/>
      <protection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0" fontId="9" fillId="0" borderId="0" xfId="20" applyNumberFormat="1" applyFont="1" applyFill="1" applyBorder="1" applyAlignment="1">
      <alignment horizontal="left"/>
      <protection/>
    </xf>
    <xf numFmtId="0" fontId="14" fillId="0" borderId="0" xfId="20" applyFont="1" applyFill="1" applyBorder="1" applyAlignment="1">
      <alignment horizontal="left"/>
      <protection/>
    </xf>
    <xf numFmtId="0" fontId="9" fillId="0" borderId="7" xfId="20" applyFont="1" applyFill="1" applyBorder="1" applyAlignment="1">
      <alignment horizontal="center"/>
      <protection/>
    </xf>
    <xf numFmtId="20" fontId="9" fillId="0" borderId="7" xfId="20" applyNumberFormat="1" applyFont="1" applyFill="1" applyBorder="1" applyAlignment="1">
      <alignment horizontal="center"/>
      <protection/>
    </xf>
    <xf numFmtId="0" fontId="9" fillId="0" borderId="42" xfId="20" applyFont="1" applyFill="1" applyBorder="1" applyAlignment="1">
      <alignment horizontal="center"/>
      <protection/>
    </xf>
    <xf numFmtId="20" fontId="9" fillId="0" borderId="42" xfId="20" applyNumberFormat="1" applyFont="1" applyFill="1" applyBorder="1" applyAlignment="1">
      <alignment horizontal="center"/>
      <protection/>
    </xf>
    <xf numFmtId="0" fontId="9" fillId="0" borderId="21" xfId="20" applyFont="1" applyFill="1" applyBorder="1" applyAlignment="1">
      <alignment horizontal="center"/>
      <protection/>
    </xf>
    <xf numFmtId="20" fontId="9" fillId="0" borderId="12" xfId="20" applyNumberFormat="1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center"/>
      <protection/>
    </xf>
    <xf numFmtId="20" fontId="9" fillId="0" borderId="5" xfId="20" applyNumberFormat="1" applyFont="1" applyFill="1" applyBorder="1" applyAlignment="1">
      <alignment horizontal="center"/>
      <protection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43" xfId="20" applyFont="1" applyFill="1" applyBorder="1" applyAlignment="1">
      <alignment horizontal="center"/>
      <protection/>
    </xf>
    <xf numFmtId="20" fontId="9" fillId="0" borderId="27" xfId="20" applyNumberFormat="1" applyFont="1" applyFill="1" applyBorder="1" applyAlignment="1">
      <alignment horizontal="center"/>
      <protection/>
    </xf>
    <xf numFmtId="0" fontId="9" fillId="0" borderId="27" xfId="20" applyFont="1" applyFill="1" applyBorder="1" applyAlignment="1">
      <alignment horizontal="center"/>
      <protection/>
    </xf>
    <xf numFmtId="0" fontId="13" fillId="0" borderId="27" xfId="0" applyFont="1" applyFill="1" applyBorder="1" applyAlignment="1">
      <alignment horizontal="center"/>
    </xf>
    <xf numFmtId="0" fontId="8" fillId="0" borderId="2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/>
      <protection/>
    </xf>
    <xf numFmtId="0" fontId="8" fillId="0" borderId="34" xfId="20" applyFont="1" applyFill="1" applyBorder="1" applyAlignment="1">
      <alignment horizontal="center"/>
      <protection/>
    </xf>
    <xf numFmtId="0" fontId="9" fillId="0" borderId="8" xfId="20" applyFont="1" applyFill="1" applyBorder="1">
      <alignment/>
      <protection/>
    </xf>
    <xf numFmtId="20" fontId="9" fillId="0" borderId="28" xfId="20" applyNumberFormat="1" applyFont="1" applyFill="1" applyBorder="1" applyAlignment="1">
      <alignment horizontal="center"/>
      <protection/>
    </xf>
    <xf numFmtId="0" fontId="9" fillId="0" borderId="23" xfId="20" applyFont="1" applyFill="1" applyBorder="1" applyAlignment="1">
      <alignment horizontal="center"/>
      <protection/>
    </xf>
    <xf numFmtId="0" fontId="13" fillId="0" borderId="4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9" fillId="0" borderId="36" xfId="20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28" xfId="20" applyFont="1" applyFill="1" applyBorder="1" applyAlignment="1">
      <alignment horizontal="center"/>
      <protection/>
    </xf>
    <xf numFmtId="20" fontId="9" fillId="0" borderId="26" xfId="20" applyNumberFormat="1" applyFont="1" applyFill="1" applyBorder="1" applyAlignment="1">
      <alignment horizontal="center"/>
      <protection/>
    </xf>
    <xf numFmtId="0" fontId="9" fillId="0" borderId="26" xfId="20" applyFont="1" applyFill="1" applyBorder="1" applyAlignment="1">
      <alignment horizontal="center"/>
      <protection/>
    </xf>
    <xf numFmtId="0" fontId="9" fillId="0" borderId="44" xfId="20" applyFont="1" applyFill="1" applyBorder="1" applyAlignment="1">
      <alignment horizontal="center"/>
      <protection/>
    </xf>
    <xf numFmtId="0" fontId="8" fillId="0" borderId="19" xfId="20" applyFont="1" applyFill="1" applyBorder="1" applyAlignment="1">
      <alignment horizontal="center"/>
      <protection/>
    </xf>
    <xf numFmtId="0" fontId="8" fillId="0" borderId="39" xfId="20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8" borderId="9" xfId="0" applyFont="1" applyFill="1" applyBorder="1" applyAlignment="1">
      <alignment/>
    </xf>
    <xf numFmtId="0" fontId="24" fillId="0" borderId="45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46" xfId="0" applyFont="1" applyBorder="1" applyAlignment="1">
      <alignment wrapText="1"/>
    </xf>
    <xf numFmtId="0" fontId="22" fillId="8" borderId="47" xfId="0" applyFont="1" applyFill="1" applyBorder="1" applyAlignment="1">
      <alignment vertical="center"/>
    </xf>
    <xf numFmtId="0" fontId="22" fillId="8" borderId="24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5" fillId="0" borderId="4" xfId="0" applyFont="1" applyBorder="1" applyAlignment="1">
      <alignment horizontal="right"/>
    </xf>
    <xf numFmtId="0" fontId="22" fillId="0" borderId="5" xfId="0" applyFont="1" applyBorder="1" applyAlignment="1">
      <alignment/>
    </xf>
    <xf numFmtId="0" fontId="25" fillId="0" borderId="50" xfId="0" applyFont="1" applyBorder="1" applyAlignment="1">
      <alignment horizontal="left"/>
    </xf>
    <xf numFmtId="0" fontId="26" fillId="0" borderId="5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8" borderId="21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5" fillId="0" borderId="6" xfId="0" applyFont="1" applyBorder="1" applyAlignment="1">
      <alignment horizontal="right"/>
    </xf>
    <xf numFmtId="0" fontId="22" fillId="0" borderId="7" xfId="0" applyFont="1" applyBorder="1" applyAlignment="1">
      <alignment/>
    </xf>
    <xf numFmtId="0" fontId="25" fillId="0" borderId="22" xfId="0" applyFont="1" applyBorder="1" applyAlignment="1">
      <alignment horizontal="left"/>
    </xf>
    <xf numFmtId="0" fontId="26" fillId="0" borderId="4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8" xfId="0" applyFont="1" applyBorder="1" applyAlignment="1">
      <alignment horizontal="right"/>
    </xf>
    <xf numFmtId="0" fontId="22" fillId="0" borderId="27" xfId="0" applyFont="1" applyBorder="1" applyAlignment="1">
      <alignment/>
    </xf>
    <xf numFmtId="0" fontId="25" fillId="0" borderId="33" xfId="0" applyFont="1" applyBorder="1" applyAlignment="1">
      <alignment horizontal="left"/>
    </xf>
    <xf numFmtId="0" fontId="26" fillId="0" borderId="52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right"/>
    </xf>
    <xf numFmtId="0" fontId="22" fillId="0" borderId="47" xfId="0" applyFont="1" applyBorder="1" applyAlignment="1">
      <alignment/>
    </xf>
    <xf numFmtId="0" fontId="25" fillId="0" borderId="55" xfId="0" applyFont="1" applyBorder="1" applyAlignment="1">
      <alignment horizontal="left"/>
    </xf>
    <xf numFmtId="0" fontId="26" fillId="0" borderId="55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6" fillId="0" borderId="56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2" fillId="8" borderId="2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24" fillId="0" borderId="13" xfId="0" applyFont="1" applyBorder="1" applyAlignment="1">
      <alignment wrapText="1"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22" fillId="8" borderId="30" xfId="0" applyFont="1" applyFill="1" applyBorder="1" applyAlignment="1">
      <alignment horizontal="center" vertical="center"/>
    </xf>
    <xf numFmtId="0" fontId="22" fillId="8" borderId="57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right"/>
    </xf>
    <xf numFmtId="0" fontId="22" fillId="0" borderId="30" xfId="0" applyFont="1" applyBorder="1" applyAlignment="1">
      <alignment/>
    </xf>
    <xf numFmtId="0" fontId="25" fillId="0" borderId="57" xfId="0" applyFont="1" applyBorder="1" applyAlignment="1">
      <alignment horizontal="left"/>
    </xf>
    <xf numFmtId="0" fontId="26" fillId="0" borderId="5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47" xfId="0" applyFont="1" applyBorder="1" applyAlignment="1">
      <alignment horizontal="left"/>
    </xf>
    <xf numFmtId="0" fontId="24" fillId="0" borderId="52" xfId="0" applyFont="1" applyBorder="1" applyAlignment="1">
      <alignment wrapText="1"/>
    </xf>
    <xf numFmtId="0" fontId="22" fillId="0" borderId="5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8" borderId="36" xfId="0" applyFont="1" applyFill="1" applyBorder="1" applyAlignment="1">
      <alignment vertical="center"/>
    </xf>
    <xf numFmtId="0" fontId="22" fillId="8" borderId="30" xfId="0" applyFont="1" applyFill="1" applyBorder="1" applyAlignment="1">
      <alignment vertical="center"/>
    </xf>
    <xf numFmtId="0" fontId="22" fillId="8" borderId="17" xfId="0" applyFont="1" applyFill="1" applyBorder="1" applyAlignment="1">
      <alignment vertical="center"/>
    </xf>
    <xf numFmtId="0" fontId="25" fillId="0" borderId="59" xfId="0" applyFont="1" applyBorder="1" applyAlignment="1">
      <alignment horizontal="right"/>
    </xf>
    <xf numFmtId="0" fontId="25" fillId="0" borderId="58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49" fontId="5" fillId="0" borderId="0" xfId="20" applyNumberFormat="1" applyFont="1" applyFill="1" applyBorder="1" applyAlignment="1">
      <alignment horizontal="center"/>
      <protection/>
    </xf>
    <xf numFmtId="49" fontId="8" fillId="0" borderId="60" xfId="20" applyNumberFormat="1" applyFont="1" applyFill="1" applyBorder="1" applyAlignment="1">
      <alignment horizontal="center"/>
      <protection/>
    </xf>
    <xf numFmtId="49" fontId="6" fillId="0" borderId="50" xfId="20" applyNumberFormat="1" applyFont="1" applyFill="1" applyBorder="1" applyAlignment="1">
      <alignment horizontal="center"/>
      <protection/>
    </xf>
    <xf numFmtId="49" fontId="9" fillId="0" borderId="22" xfId="20" applyNumberFormat="1" applyFont="1" applyFill="1" applyBorder="1" applyAlignment="1">
      <alignment horizontal="center"/>
      <protection/>
    </xf>
    <xf numFmtId="49" fontId="9" fillId="0" borderId="33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>
      <alignment/>
      <protection/>
    </xf>
    <xf numFmtId="49" fontId="5" fillId="0" borderId="0" xfId="20" applyNumberFormat="1" applyFont="1" applyFill="1" applyBorder="1">
      <alignment/>
      <protection/>
    </xf>
    <xf numFmtId="49" fontId="1" fillId="0" borderId="0" xfId="20" applyNumberFormat="1" applyFont="1" applyFill="1">
      <alignment/>
      <protection/>
    </xf>
    <xf numFmtId="49" fontId="6" fillId="0" borderId="22" xfId="20" applyNumberFormat="1" applyFont="1" applyFill="1" applyBorder="1" applyAlignment="1">
      <alignment horizontal="center"/>
      <protection/>
    </xf>
    <xf numFmtId="49" fontId="6" fillId="0" borderId="33" xfId="20" applyNumberFormat="1" applyFont="1" applyFill="1" applyBorder="1" applyAlignment="1">
      <alignment horizontal="center"/>
      <protection/>
    </xf>
    <xf numFmtId="49" fontId="6" fillId="0" borderId="0" xfId="20" applyNumberFormat="1" applyFont="1" applyFill="1" applyBorder="1" applyAlignment="1">
      <alignment horizontal="center"/>
      <protection/>
    </xf>
    <xf numFmtId="49" fontId="30" fillId="0" borderId="0" xfId="0" applyNumberFormat="1" applyFont="1" applyFill="1" applyBorder="1" applyAlignment="1">
      <alignment horizontal="center"/>
    </xf>
    <xf numFmtId="49" fontId="6" fillId="0" borderId="61" xfId="20" applyNumberFormat="1" applyFont="1" applyFill="1" applyBorder="1" applyAlignment="1">
      <alignment horizontal="center"/>
      <protection/>
    </xf>
    <xf numFmtId="49" fontId="6" fillId="0" borderId="10" xfId="20" applyNumberFormat="1" applyFont="1" applyFill="1" applyBorder="1" applyAlignment="1">
      <alignment horizontal="center"/>
      <protection/>
    </xf>
    <xf numFmtId="49" fontId="30" fillId="0" borderId="0" xfId="0" applyNumberFormat="1" applyFont="1" applyFill="1" applyBorder="1" applyAlignment="1">
      <alignment horizontal="left"/>
    </xf>
    <xf numFmtId="49" fontId="5" fillId="0" borderId="0" xfId="20" applyNumberFormat="1" applyFont="1" applyFill="1" applyAlignment="1">
      <alignment horizontal="center"/>
      <protection/>
    </xf>
    <xf numFmtId="49" fontId="5" fillId="0" borderId="35" xfId="20" applyNumberFormat="1" applyFont="1" applyFill="1" applyBorder="1" applyAlignment="1">
      <alignment horizontal="center"/>
      <protection/>
    </xf>
    <xf numFmtId="49" fontId="5" fillId="0" borderId="39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/>
      <protection/>
    </xf>
    <xf numFmtId="49" fontId="9" fillId="0" borderId="53" xfId="20" applyNumberFormat="1" applyFont="1" applyFill="1" applyBorder="1" applyAlignment="1">
      <alignment horizontal="center"/>
      <protection/>
    </xf>
    <xf numFmtId="49" fontId="9" fillId="0" borderId="10" xfId="20" applyNumberFormat="1" applyFont="1" applyFill="1" applyBorder="1" applyAlignment="1">
      <alignment horizontal="center"/>
      <protection/>
    </xf>
    <xf numFmtId="49" fontId="9" fillId="0" borderId="57" xfId="20" applyNumberFormat="1" applyFont="1" applyFill="1" applyBorder="1" applyAlignment="1">
      <alignment horizontal="center"/>
      <protection/>
    </xf>
    <xf numFmtId="49" fontId="9" fillId="0" borderId="29" xfId="20" applyNumberFormat="1" applyFont="1" applyFill="1" applyBorder="1" applyAlignment="1">
      <alignment horizontal="center"/>
      <protection/>
    </xf>
    <xf numFmtId="0" fontId="26" fillId="0" borderId="5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5" fillId="2" borderId="7" xfId="20" applyFont="1" applyFill="1" applyBorder="1" applyAlignment="1">
      <alignment horizontal="center"/>
      <protection/>
    </xf>
    <xf numFmtId="0" fontId="19" fillId="2" borderId="1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5" fillId="2" borderId="6" xfId="20" applyFont="1" applyFill="1" applyBorder="1" applyAlignment="1">
      <alignment horizontal="center"/>
      <protection/>
    </xf>
    <xf numFmtId="0" fontId="5" fillId="2" borderId="22" xfId="20" applyFont="1" applyFill="1" applyBorder="1" applyAlignment="1">
      <alignment horizontal="center"/>
      <protection/>
    </xf>
    <xf numFmtId="0" fontId="5" fillId="2" borderId="18" xfId="20" applyFont="1" applyFill="1" applyBorder="1" applyAlignment="1">
      <alignment horizontal="center"/>
      <protection/>
    </xf>
    <xf numFmtId="49" fontId="6" fillId="0" borderId="50" xfId="20" applyNumberFormat="1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8" fillId="0" borderId="3" xfId="20" applyFont="1" applyBorder="1" applyAlignment="1">
      <alignment horizontal="center"/>
      <protection/>
    </xf>
    <xf numFmtId="0" fontId="8" fillId="0" borderId="60" xfId="20" applyFont="1" applyBorder="1" applyAlignment="1">
      <alignment horizontal="center"/>
      <protection/>
    </xf>
    <xf numFmtId="0" fontId="5" fillId="2" borderId="15" xfId="20" applyFont="1" applyFill="1" applyBorder="1" applyAlignment="1">
      <alignment horizontal="center"/>
      <protection/>
    </xf>
    <xf numFmtId="0" fontId="18" fillId="0" borderId="15" xfId="20" applyFont="1" applyBorder="1" applyAlignment="1">
      <alignment horizontal="center"/>
      <protection/>
    </xf>
    <xf numFmtId="49" fontId="6" fillId="0" borderId="21" xfId="20" applyNumberFormat="1" applyFont="1" applyBorder="1" applyAlignment="1">
      <alignment horizontal="center"/>
      <protection/>
    </xf>
    <xf numFmtId="49" fontId="6" fillId="0" borderId="10" xfId="20" applyNumberFormat="1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60" xfId="20" applyFont="1" applyBorder="1" applyAlignment="1">
      <alignment horizontal="center"/>
      <protection/>
    </xf>
    <xf numFmtId="0" fontId="9" fillId="0" borderId="5" xfId="20" applyFont="1" applyBorder="1" applyAlignment="1">
      <alignment horizontal="center"/>
      <protection/>
    </xf>
    <xf numFmtId="49" fontId="6" fillId="0" borderId="5" xfId="20" applyNumberFormat="1" applyFont="1" applyBorder="1" applyAlignment="1">
      <alignment horizontal="center"/>
      <protection/>
    </xf>
    <xf numFmtId="49" fontId="6" fillId="0" borderId="7" xfId="20" applyNumberFormat="1" applyFont="1" applyBorder="1" applyAlignment="1">
      <alignment horizontal="center"/>
      <protection/>
    </xf>
    <xf numFmtId="49" fontId="6" fillId="0" borderId="22" xfId="20" applyNumberFormat="1" applyFont="1" applyBorder="1" applyAlignment="1">
      <alignment horizontal="center"/>
      <protection/>
    </xf>
    <xf numFmtId="0" fontId="18" fillId="0" borderId="7" xfId="20" applyFont="1" applyBorder="1" applyAlignment="1">
      <alignment horizontal="center"/>
      <protection/>
    </xf>
    <xf numFmtId="0" fontId="18" fillId="0" borderId="21" xfId="20" applyFont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21" xfId="20" applyFont="1" applyFill="1" applyBorder="1" applyAlignment="1">
      <alignment horizontal="left"/>
      <protection/>
    </xf>
    <xf numFmtId="0" fontId="9" fillId="0" borderId="12" xfId="20" applyFont="1" applyFill="1" applyBorder="1" applyAlignment="1">
      <alignment horizontal="left"/>
      <protection/>
    </xf>
    <xf numFmtId="0" fontId="9" fillId="0" borderId="10" xfId="20" applyFont="1" applyFill="1" applyBorder="1" applyAlignment="1">
      <alignment horizontal="left"/>
      <protection/>
    </xf>
    <xf numFmtId="0" fontId="8" fillId="0" borderId="3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8" fillId="0" borderId="34" xfId="20" applyFont="1" applyFill="1" applyBorder="1" applyAlignment="1">
      <alignment horizontal="center"/>
      <protection/>
    </xf>
    <xf numFmtId="0" fontId="8" fillId="0" borderId="35" xfId="20" applyFont="1" applyFill="1" applyBorder="1" applyAlignment="1">
      <alignment horizontal="center"/>
      <protection/>
    </xf>
    <xf numFmtId="0" fontId="5" fillId="2" borderId="33" xfId="20" applyFont="1" applyFill="1" applyBorder="1" applyAlignment="1">
      <alignment horizontal="center"/>
      <protection/>
    </xf>
    <xf numFmtId="0" fontId="19" fillId="2" borderId="17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49" fontId="5" fillId="3" borderId="21" xfId="20" applyNumberFormat="1" applyFont="1" applyFill="1" applyBorder="1" applyAlignment="1">
      <alignment horizontal="center"/>
      <protection/>
    </xf>
    <xf numFmtId="49" fontId="5" fillId="3" borderId="10" xfId="20" applyNumberFormat="1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left"/>
      <protection/>
    </xf>
    <xf numFmtId="0" fontId="17" fillId="3" borderId="26" xfId="20" applyFont="1" applyFill="1" applyBorder="1" applyAlignment="1">
      <alignment horizontal="left"/>
      <protection/>
    </xf>
    <xf numFmtId="49" fontId="17" fillId="3" borderId="26" xfId="20" applyNumberFormat="1" applyFont="1" applyFill="1" applyBorder="1" applyAlignment="1">
      <alignment horizontal="center"/>
      <protection/>
    </xf>
    <xf numFmtId="49" fontId="17" fillId="3" borderId="29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center"/>
      <protection/>
    </xf>
    <xf numFmtId="49" fontId="5" fillId="3" borderId="7" xfId="20" applyNumberFormat="1" applyFont="1" applyFill="1" applyBorder="1" applyAlignment="1">
      <alignment horizontal="center"/>
      <protection/>
    </xf>
    <xf numFmtId="49" fontId="5" fillId="3" borderId="22" xfId="20" applyNumberFormat="1" applyFont="1" applyFill="1" applyBorder="1" applyAlignment="1">
      <alignment horizontal="center"/>
      <protection/>
    </xf>
    <xf numFmtId="49" fontId="5" fillId="2" borderId="7" xfId="20" applyNumberFormat="1" applyFont="1" applyFill="1" applyBorder="1" applyAlignment="1">
      <alignment horizontal="center"/>
      <protection/>
    </xf>
    <xf numFmtId="49" fontId="5" fillId="2" borderId="22" xfId="20" applyNumberFormat="1" applyFont="1" applyFill="1" applyBorder="1" applyAlignment="1">
      <alignment horizontal="center"/>
      <protection/>
    </xf>
    <xf numFmtId="49" fontId="12" fillId="0" borderId="38" xfId="20" applyNumberFormat="1" applyFont="1" applyFill="1" applyBorder="1" applyAlignment="1">
      <alignment horizontal="center"/>
      <protection/>
    </xf>
    <xf numFmtId="49" fontId="12" fillId="0" borderId="62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12" fillId="0" borderId="3" xfId="20" applyFont="1" applyFill="1" applyBorder="1" applyAlignment="1">
      <alignment horizontal="center"/>
      <protection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5" fillId="2" borderId="14" xfId="20" applyFont="1" applyFill="1" applyBorder="1" applyAlignment="1">
      <alignment horizontal="center"/>
      <protection/>
    </xf>
    <xf numFmtId="0" fontId="5" fillId="2" borderId="10" xfId="20" applyFont="1" applyFill="1" applyBorder="1" applyAlignment="1">
      <alignment horizontal="center"/>
      <protection/>
    </xf>
    <xf numFmtId="0" fontId="5" fillId="2" borderId="12" xfId="20" applyFont="1" applyFill="1" applyBorder="1" applyAlignment="1">
      <alignment horizontal="center"/>
      <protection/>
    </xf>
    <xf numFmtId="0" fontId="5" fillId="2" borderId="47" xfId="20" applyFont="1" applyFill="1" applyBorder="1" applyAlignment="1">
      <alignment horizontal="center"/>
      <protection/>
    </xf>
    <xf numFmtId="0" fontId="5" fillId="2" borderId="55" xfId="20" applyFont="1" applyFill="1" applyBorder="1" applyAlignment="1">
      <alignment horizontal="center"/>
      <protection/>
    </xf>
    <xf numFmtId="0" fontId="19" fillId="2" borderId="18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5" fillId="3" borderId="15" xfId="20" applyFont="1" applyFill="1" applyBorder="1" applyAlignment="1">
      <alignment horizontal="left"/>
      <protection/>
    </xf>
    <xf numFmtId="0" fontId="5" fillId="3" borderId="21" xfId="20" applyFont="1" applyFill="1" applyBorder="1" applyAlignment="1">
      <alignment horizontal="left"/>
      <protection/>
    </xf>
    <xf numFmtId="49" fontId="5" fillId="3" borderId="15" xfId="20" applyNumberFormat="1" applyFont="1" applyFill="1" applyBorder="1" applyAlignment="1">
      <alignment horizontal="center"/>
      <protection/>
    </xf>
    <xf numFmtId="49" fontId="5" fillId="5" borderId="15" xfId="20" applyNumberFormat="1" applyFont="1" applyFill="1" applyBorder="1" applyAlignment="1">
      <alignment horizontal="center"/>
      <protection/>
    </xf>
    <xf numFmtId="49" fontId="5" fillId="5" borderId="22" xfId="20" applyNumberFormat="1" applyFont="1" applyFill="1" applyBorder="1" applyAlignment="1">
      <alignment horizontal="center"/>
      <protection/>
    </xf>
    <xf numFmtId="0" fontId="5" fillId="5" borderId="6" xfId="20" applyFont="1" applyFill="1" applyBorder="1" applyAlignment="1">
      <alignment horizontal="left"/>
      <protection/>
    </xf>
    <xf numFmtId="0" fontId="5" fillId="5" borderId="22" xfId="20" applyFont="1" applyFill="1" applyBorder="1" applyAlignment="1">
      <alignment horizontal="left"/>
      <protection/>
    </xf>
    <xf numFmtId="0" fontId="5" fillId="0" borderId="58" xfId="20" applyFont="1" applyFill="1" applyBorder="1" applyAlignment="1">
      <alignment horizontal="center"/>
      <protection/>
    </xf>
    <xf numFmtId="0" fontId="5" fillId="2" borderId="28" xfId="20" applyFont="1" applyFill="1" applyBorder="1" applyAlignment="1">
      <alignment horizontal="center"/>
      <protection/>
    </xf>
    <xf numFmtId="0" fontId="5" fillId="2" borderId="29" xfId="20" applyFont="1" applyFill="1" applyBorder="1" applyAlignment="1">
      <alignment horizontal="center"/>
      <protection/>
    </xf>
    <xf numFmtId="49" fontId="5" fillId="5" borderId="17" xfId="20" applyNumberFormat="1" applyFont="1" applyFill="1" applyBorder="1" applyAlignment="1">
      <alignment horizontal="center"/>
      <protection/>
    </xf>
    <xf numFmtId="49" fontId="5" fillId="5" borderId="33" xfId="20" applyNumberFormat="1" applyFont="1" applyFill="1" applyBorder="1" applyAlignment="1">
      <alignment horizontal="center"/>
      <protection/>
    </xf>
    <xf numFmtId="0" fontId="12" fillId="0" borderId="34" xfId="20" applyFont="1" applyFill="1" applyBorder="1" applyAlignment="1">
      <alignment horizontal="center"/>
      <protection/>
    </xf>
    <xf numFmtId="0" fontId="12" fillId="0" borderId="35" xfId="20" applyFont="1" applyFill="1" applyBorder="1" applyAlignment="1">
      <alignment horizontal="center"/>
      <protection/>
    </xf>
    <xf numFmtId="0" fontId="12" fillId="0" borderId="39" xfId="20" applyFont="1" applyFill="1" applyBorder="1" applyAlignment="1">
      <alignment horizontal="center"/>
      <protection/>
    </xf>
    <xf numFmtId="49" fontId="5" fillId="4" borderId="15" xfId="20" applyNumberFormat="1" applyFont="1" applyFill="1" applyBorder="1" applyAlignment="1">
      <alignment horizontal="center"/>
      <protection/>
    </xf>
    <xf numFmtId="49" fontId="5" fillId="4" borderId="22" xfId="20" applyNumberFormat="1" applyFont="1" applyFill="1" applyBorder="1" applyAlignment="1">
      <alignment horizontal="center"/>
      <protection/>
    </xf>
    <xf numFmtId="0" fontId="5" fillId="2" borderId="17" xfId="20" applyFont="1" applyFill="1" applyBorder="1" applyAlignment="1">
      <alignment horizontal="center"/>
      <protection/>
    </xf>
    <xf numFmtId="0" fontId="5" fillId="2" borderId="36" xfId="20" applyFont="1" applyFill="1" applyBorder="1" applyAlignment="1">
      <alignment horizontal="center"/>
      <protection/>
    </xf>
    <xf numFmtId="49" fontId="5" fillId="3" borderId="12" xfId="20" applyNumberFormat="1" applyFont="1" applyFill="1" applyBorder="1" applyAlignment="1">
      <alignment horizontal="center"/>
      <protection/>
    </xf>
    <xf numFmtId="49" fontId="5" fillId="2" borderId="6" xfId="20" applyNumberFormat="1" applyFont="1" applyFill="1" applyBorder="1" applyAlignment="1">
      <alignment horizontal="center"/>
      <protection/>
    </xf>
    <xf numFmtId="0" fontId="5" fillId="5" borderId="17" xfId="20" applyFont="1" applyFill="1" applyBorder="1" applyAlignment="1">
      <alignment horizontal="left"/>
      <protection/>
    </xf>
    <xf numFmtId="0" fontId="5" fillId="5" borderId="36" xfId="20" applyFont="1" applyFill="1" applyBorder="1" applyAlignment="1">
      <alignment horizontal="left"/>
      <protection/>
    </xf>
    <xf numFmtId="0" fontId="5" fillId="5" borderId="18" xfId="20" applyFont="1" applyFill="1" applyBorder="1" applyAlignment="1">
      <alignment horizontal="left"/>
      <protection/>
    </xf>
    <xf numFmtId="0" fontId="5" fillId="5" borderId="33" xfId="20" applyFont="1" applyFill="1" applyBorder="1" applyAlignment="1">
      <alignment horizontal="left"/>
      <protection/>
    </xf>
    <xf numFmtId="0" fontId="12" fillId="0" borderId="38" xfId="20" applyFont="1" applyFill="1" applyBorder="1" applyAlignment="1">
      <alignment horizontal="center"/>
      <protection/>
    </xf>
    <xf numFmtId="49" fontId="5" fillId="2" borderId="18" xfId="20" applyNumberFormat="1" applyFont="1" applyFill="1" applyBorder="1" applyAlignment="1">
      <alignment horizontal="center"/>
      <protection/>
    </xf>
    <xf numFmtId="49" fontId="5" fillId="2" borderId="33" xfId="20" applyNumberFormat="1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left"/>
      <protection/>
    </xf>
    <xf numFmtId="0" fontId="5" fillId="3" borderId="22" xfId="20" applyFont="1" applyFill="1" applyBorder="1" applyAlignment="1">
      <alignment horizontal="left"/>
      <protection/>
    </xf>
    <xf numFmtId="49" fontId="5" fillId="4" borderId="14" xfId="20" applyNumberFormat="1" applyFont="1" applyFill="1" applyBorder="1" applyAlignment="1">
      <alignment horizontal="center"/>
      <protection/>
    </xf>
    <xf numFmtId="49" fontId="5" fillId="4" borderId="10" xfId="20" applyNumberFormat="1" applyFont="1" applyFill="1" applyBorder="1" applyAlignment="1">
      <alignment horizontal="center"/>
      <protection/>
    </xf>
    <xf numFmtId="49" fontId="5" fillId="4" borderId="16" xfId="20" applyNumberFormat="1" applyFont="1" applyFill="1" applyBorder="1" applyAlignment="1">
      <alignment horizontal="center"/>
      <protection/>
    </xf>
    <xf numFmtId="49" fontId="5" fillId="4" borderId="57" xfId="20" applyNumberFormat="1" applyFont="1" applyFill="1" applyBorder="1" applyAlignment="1">
      <alignment horizontal="center"/>
      <protection/>
    </xf>
    <xf numFmtId="49" fontId="5" fillId="2" borderId="28" xfId="20" applyNumberFormat="1" applyFont="1" applyFill="1" applyBorder="1" applyAlignment="1">
      <alignment horizontal="center"/>
      <protection/>
    </xf>
    <xf numFmtId="49" fontId="5" fillId="2" borderId="29" xfId="20" applyNumberFormat="1" applyFont="1" applyFill="1" applyBorder="1" applyAlignment="1">
      <alignment horizontal="center"/>
      <protection/>
    </xf>
    <xf numFmtId="0" fontId="12" fillId="0" borderId="40" xfId="20" applyFont="1" applyFill="1" applyBorder="1" applyAlignment="1">
      <alignment horizontal="center"/>
      <protection/>
    </xf>
    <xf numFmtId="0" fontId="12" fillId="0" borderId="41" xfId="20" applyFont="1" applyFill="1" applyBorder="1" applyAlignment="1">
      <alignment horizontal="center"/>
      <protection/>
    </xf>
    <xf numFmtId="0" fontId="12" fillId="0" borderId="45" xfId="20" applyFont="1" applyFill="1" applyBorder="1" applyAlignment="1">
      <alignment horizontal="center"/>
      <protection/>
    </xf>
    <xf numFmtId="49" fontId="12" fillId="0" borderId="2" xfId="20" applyNumberFormat="1" applyFont="1" applyFill="1" applyBorder="1" applyAlignment="1">
      <alignment horizontal="center"/>
      <protection/>
    </xf>
    <xf numFmtId="49" fontId="12" fillId="0" borderId="60" xfId="20" applyNumberFormat="1" applyFont="1" applyFill="1" applyBorder="1" applyAlignment="1">
      <alignment horizontal="center"/>
      <protection/>
    </xf>
    <xf numFmtId="0" fontId="17" fillId="3" borderId="44" xfId="20" applyFont="1" applyFill="1" applyBorder="1" applyAlignment="1">
      <alignment horizontal="left"/>
      <protection/>
    </xf>
    <xf numFmtId="0" fontId="17" fillId="3" borderId="23" xfId="20" applyFont="1" applyFill="1" applyBorder="1" applyAlignment="1">
      <alignment horizontal="left"/>
      <protection/>
    </xf>
    <xf numFmtId="0" fontId="17" fillId="3" borderId="28" xfId="20" applyFont="1" applyFill="1" applyBorder="1" applyAlignment="1">
      <alignment horizontal="left"/>
      <protection/>
    </xf>
    <xf numFmtId="0" fontId="17" fillId="3" borderId="29" xfId="20" applyFont="1" applyFill="1" applyBorder="1" applyAlignment="1">
      <alignment horizontal="left"/>
      <protection/>
    </xf>
    <xf numFmtId="49" fontId="5" fillId="4" borderId="8" xfId="20" applyNumberFormat="1" applyFont="1" applyFill="1" applyBorder="1" applyAlignment="1">
      <alignment horizontal="center"/>
      <protection/>
    </xf>
    <xf numFmtId="49" fontId="5" fillId="4" borderId="53" xfId="20" applyNumberFormat="1" applyFont="1" applyFill="1" applyBorder="1" applyAlignment="1">
      <alignment horizontal="center"/>
      <protection/>
    </xf>
    <xf numFmtId="0" fontId="5" fillId="2" borderId="44" xfId="20" applyFont="1" applyFill="1" applyBorder="1" applyAlignment="1">
      <alignment horizontal="center"/>
      <protection/>
    </xf>
    <xf numFmtId="0" fontId="5" fillId="2" borderId="26" xfId="20" applyFont="1" applyFill="1" applyBorder="1" applyAlignment="1">
      <alignment horizontal="center"/>
      <protection/>
    </xf>
    <xf numFmtId="49" fontId="5" fillId="2" borderId="15" xfId="20" applyNumberFormat="1" applyFont="1" applyFill="1" applyBorder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49" fontId="16" fillId="0" borderId="37" xfId="20" applyNumberFormat="1" applyFont="1" applyFill="1" applyBorder="1" applyAlignment="1">
      <alignment horizontal="center"/>
      <protection/>
    </xf>
    <xf numFmtId="49" fontId="16" fillId="0" borderId="62" xfId="20" applyNumberFormat="1" applyFont="1" applyFill="1" applyBorder="1" applyAlignment="1">
      <alignment horizontal="center"/>
      <protection/>
    </xf>
    <xf numFmtId="49" fontId="12" fillId="0" borderId="37" xfId="20" applyNumberFormat="1" applyFont="1" applyFill="1" applyBorder="1" applyAlignment="1">
      <alignment horizontal="center"/>
      <protection/>
    </xf>
    <xf numFmtId="49" fontId="5" fillId="2" borderId="44" xfId="20" applyNumberFormat="1" applyFont="1" applyFill="1" applyBorder="1" applyAlignment="1">
      <alignment horizontal="center"/>
      <protection/>
    </xf>
    <xf numFmtId="49" fontId="17" fillId="3" borderId="20" xfId="20" applyNumberFormat="1" applyFont="1" applyFill="1" applyBorder="1" applyAlignment="1">
      <alignment horizontal="center"/>
      <protection/>
    </xf>
    <xf numFmtId="49" fontId="17" fillId="3" borderId="53" xfId="20" applyNumberFormat="1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left"/>
      <protection/>
    </xf>
    <xf numFmtId="0" fontId="5" fillId="5" borderId="27" xfId="20" applyFont="1" applyFill="1" applyBorder="1" applyAlignment="1">
      <alignment horizontal="left"/>
      <protection/>
    </xf>
    <xf numFmtId="49" fontId="5" fillId="5" borderId="27" xfId="20" applyNumberFormat="1" applyFont="1" applyFill="1" applyBorder="1" applyAlignment="1">
      <alignment horizontal="center"/>
      <protection/>
    </xf>
    <xf numFmtId="49" fontId="5" fillId="2" borderId="26" xfId="20" applyNumberFormat="1" applyFont="1" applyFill="1" applyBorder="1" applyAlignment="1">
      <alignment horizontal="center"/>
      <protection/>
    </xf>
    <xf numFmtId="49" fontId="5" fillId="2" borderId="17" xfId="20" applyNumberFormat="1" applyFont="1" applyFill="1" applyBorder="1" applyAlignment="1">
      <alignment horizontal="center"/>
      <protection/>
    </xf>
    <xf numFmtId="0" fontId="5" fillId="5" borderId="15" xfId="20" applyFont="1" applyFill="1" applyBorder="1" applyAlignment="1">
      <alignment horizontal="left"/>
      <protection/>
    </xf>
    <xf numFmtId="0" fontId="5" fillId="5" borderId="21" xfId="20" applyFont="1" applyFill="1" applyBorder="1" applyAlignment="1">
      <alignment horizontal="left"/>
      <protection/>
    </xf>
    <xf numFmtId="0" fontId="5" fillId="4" borderId="8" xfId="20" applyFont="1" applyFill="1" applyBorder="1" applyAlignment="1">
      <alignment horizontal="center"/>
      <protection/>
    </xf>
    <xf numFmtId="0" fontId="5" fillId="4" borderId="53" xfId="20" applyFont="1" applyFill="1" applyBorder="1" applyAlignment="1">
      <alignment horizontal="center"/>
      <protection/>
    </xf>
    <xf numFmtId="0" fontId="5" fillId="4" borderId="20" xfId="20" applyFont="1" applyFill="1" applyBorder="1" applyAlignment="1">
      <alignment horizontal="center"/>
      <protection/>
    </xf>
    <xf numFmtId="49" fontId="5" fillId="4" borderId="17" xfId="20" applyNumberFormat="1" applyFont="1" applyFill="1" applyBorder="1" applyAlignment="1">
      <alignment horizontal="center"/>
      <protection/>
    </xf>
    <xf numFmtId="49" fontId="5" fillId="4" borderId="33" xfId="20" applyNumberFormat="1" applyFont="1" applyFill="1" applyBorder="1" applyAlignment="1">
      <alignment horizontal="center"/>
      <protection/>
    </xf>
    <xf numFmtId="49" fontId="5" fillId="2" borderId="27" xfId="20" applyNumberFormat="1" applyFont="1" applyFill="1" applyBorder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5" fillId="2" borderId="27" xfId="20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63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64" xfId="0" applyFont="1" applyBorder="1" applyAlignment="1">
      <alignment horizont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45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opie - komplet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">
      <selection activeCell="I36" sqref="I36"/>
    </sheetView>
  </sheetViews>
  <sheetFormatPr defaultColWidth="9.140625" defaultRowHeight="18.75" customHeight="1"/>
  <cols>
    <col min="1" max="1" width="3.8515625" style="146" customWidth="1"/>
    <col min="2" max="2" width="9.140625" style="146" customWidth="1"/>
    <col min="3" max="3" width="6.57421875" style="146" customWidth="1"/>
    <col min="4" max="4" width="7.421875" style="146" customWidth="1"/>
    <col min="5" max="6" width="18.57421875" style="146" customWidth="1"/>
    <col min="7" max="7" width="15.57421875" style="292" customWidth="1"/>
    <col min="8" max="16384" width="9.140625" style="146" customWidth="1"/>
  </cols>
  <sheetData>
    <row r="1" spans="1:7" ht="18.75" customHeight="1" thickBot="1">
      <c r="A1" s="330" t="s">
        <v>58</v>
      </c>
      <c r="B1" s="330"/>
      <c r="C1" s="330"/>
      <c r="D1" s="330"/>
      <c r="E1" s="330"/>
      <c r="F1" s="330"/>
      <c r="G1" s="330"/>
    </row>
    <row r="2" spans="1:7" ht="18.75" customHeight="1" thickBot="1">
      <c r="A2" s="163" t="s">
        <v>3</v>
      </c>
      <c r="B2" s="164" t="s">
        <v>4</v>
      </c>
      <c r="C2" s="164" t="s">
        <v>5</v>
      </c>
      <c r="D2" s="164"/>
      <c r="E2" s="334"/>
      <c r="F2" s="334"/>
      <c r="G2" s="279" t="s">
        <v>6</v>
      </c>
    </row>
    <row r="3" spans="1:7" ht="18.75" customHeight="1">
      <c r="A3" s="108">
        <v>1</v>
      </c>
      <c r="B3" s="156">
        <v>0.375</v>
      </c>
      <c r="C3" s="155" t="s">
        <v>12</v>
      </c>
      <c r="D3" s="155">
        <v>1</v>
      </c>
      <c r="E3" s="155" t="s">
        <v>17</v>
      </c>
      <c r="F3" s="155" t="s">
        <v>27</v>
      </c>
      <c r="G3" s="280" t="s">
        <v>100</v>
      </c>
    </row>
    <row r="4" spans="1:7" ht="18.75" customHeight="1">
      <c r="A4" s="32">
        <f aca="true" t="shared" si="0" ref="A4:A10">A3+1</f>
        <v>2</v>
      </c>
      <c r="B4" s="150">
        <v>0.40277777777777773</v>
      </c>
      <c r="C4" s="149" t="s">
        <v>12</v>
      </c>
      <c r="D4" s="149">
        <f aca="true" t="shared" si="1" ref="D4:D10">D3+1</f>
        <v>2</v>
      </c>
      <c r="E4" s="149" t="s">
        <v>22</v>
      </c>
      <c r="F4" s="149" t="s">
        <v>20</v>
      </c>
      <c r="G4" s="286" t="s">
        <v>101</v>
      </c>
    </row>
    <row r="5" spans="1:7" ht="18.75" customHeight="1">
      <c r="A5" s="32">
        <f t="shared" si="0"/>
        <v>3</v>
      </c>
      <c r="B5" s="150">
        <v>0.4270833333333333</v>
      </c>
      <c r="C5" s="149" t="s">
        <v>12</v>
      </c>
      <c r="D5" s="149">
        <f t="shared" si="1"/>
        <v>3</v>
      </c>
      <c r="E5" s="149" t="s">
        <v>19</v>
      </c>
      <c r="F5" s="149" t="s">
        <v>21</v>
      </c>
      <c r="G5" s="286" t="s">
        <v>102</v>
      </c>
    </row>
    <row r="6" spans="1:7" ht="18.75" customHeight="1">
      <c r="A6" s="32">
        <f t="shared" si="0"/>
        <v>4</v>
      </c>
      <c r="B6" s="150">
        <v>0.4513888888888889</v>
      </c>
      <c r="C6" s="149" t="s">
        <v>12</v>
      </c>
      <c r="D6" s="149">
        <f t="shared" si="1"/>
        <v>4</v>
      </c>
      <c r="E6" s="149" t="s">
        <v>17</v>
      </c>
      <c r="F6" s="149" t="s">
        <v>22</v>
      </c>
      <c r="G6" s="286" t="s">
        <v>103</v>
      </c>
    </row>
    <row r="7" spans="1:7" ht="18.75" customHeight="1">
      <c r="A7" s="32">
        <f t="shared" si="0"/>
        <v>5</v>
      </c>
      <c r="B7" s="150">
        <v>0.4756944444444444</v>
      </c>
      <c r="C7" s="149" t="s">
        <v>12</v>
      </c>
      <c r="D7" s="149">
        <f t="shared" si="1"/>
        <v>5</v>
      </c>
      <c r="E7" s="149" t="s">
        <v>27</v>
      </c>
      <c r="F7" s="149" t="s">
        <v>20</v>
      </c>
      <c r="G7" s="286" t="s">
        <v>104</v>
      </c>
    </row>
    <row r="8" spans="1:7" ht="18.75" customHeight="1">
      <c r="A8" s="32">
        <f t="shared" si="0"/>
        <v>6</v>
      </c>
      <c r="B8" s="150">
        <v>0.5</v>
      </c>
      <c r="C8" s="149" t="s">
        <v>12</v>
      </c>
      <c r="D8" s="149">
        <f t="shared" si="1"/>
        <v>6</v>
      </c>
      <c r="E8" s="149" t="s">
        <v>22</v>
      </c>
      <c r="F8" s="149" t="s">
        <v>21</v>
      </c>
      <c r="G8" s="286" t="s">
        <v>105</v>
      </c>
    </row>
    <row r="9" spans="1:7" ht="18.75" customHeight="1">
      <c r="A9" s="32">
        <f t="shared" si="0"/>
        <v>7</v>
      </c>
      <c r="B9" s="150">
        <v>0.5243055555555556</v>
      </c>
      <c r="C9" s="149" t="s">
        <v>12</v>
      </c>
      <c r="D9" s="149">
        <f t="shared" si="1"/>
        <v>7</v>
      </c>
      <c r="E9" s="149" t="s">
        <v>17</v>
      </c>
      <c r="F9" s="149" t="s">
        <v>20</v>
      </c>
      <c r="G9" s="286" t="s">
        <v>106</v>
      </c>
    </row>
    <row r="10" spans="1:7" ht="18.75" customHeight="1">
      <c r="A10" s="159">
        <f t="shared" si="0"/>
        <v>8</v>
      </c>
      <c r="B10" s="152">
        <v>0.548611111111111</v>
      </c>
      <c r="C10" s="151" t="s">
        <v>12</v>
      </c>
      <c r="D10" s="151">
        <f t="shared" si="1"/>
        <v>8</v>
      </c>
      <c r="E10" s="151" t="s">
        <v>27</v>
      </c>
      <c r="F10" s="151" t="s">
        <v>19</v>
      </c>
      <c r="G10" s="290" t="s">
        <v>123</v>
      </c>
    </row>
    <row r="11" spans="1:7" ht="12" customHeight="1">
      <c r="A11" s="30"/>
      <c r="B11" s="154"/>
      <c r="C11" s="23"/>
      <c r="D11" s="23"/>
      <c r="E11" s="23"/>
      <c r="F11" s="23"/>
      <c r="G11" s="291"/>
    </row>
    <row r="12" spans="1:7" ht="18.75" customHeight="1">
      <c r="A12" s="108">
        <f>A10+1</f>
        <v>9</v>
      </c>
      <c r="B12" s="156">
        <v>0.6041666666666666</v>
      </c>
      <c r="C12" s="155" t="s">
        <v>13</v>
      </c>
      <c r="D12" s="155">
        <v>1</v>
      </c>
      <c r="E12" s="157" t="s">
        <v>17</v>
      </c>
      <c r="F12" s="157" t="s">
        <v>30</v>
      </c>
      <c r="G12" s="280" t="s">
        <v>145</v>
      </c>
    </row>
    <row r="13" spans="1:7" ht="18.75" customHeight="1">
      <c r="A13" s="32">
        <f aca="true" t="shared" si="2" ref="A13:A20">A12+1</f>
        <v>10</v>
      </c>
      <c r="B13" s="150">
        <v>0.6284722222222222</v>
      </c>
      <c r="C13" s="149" t="s">
        <v>13</v>
      </c>
      <c r="D13" s="149">
        <f>D12+1</f>
        <v>2</v>
      </c>
      <c r="E13" s="158" t="s">
        <v>19</v>
      </c>
      <c r="F13" s="158" t="s">
        <v>24</v>
      </c>
      <c r="G13" s="286" t="s">
        <v>138</v>
      </c>
    </row>
    <row r="14" spans="1:7" ht="18.75" customHeight="1">
      <c r="A14" s="32">
        <f t="shared" si="2"/>
        <v>11</v>
      </c>
      <c r="B14" s="150">
        <v>0.6527777777777778</v>
      </c>
      <c r="C14" s="149" t="s">
        <v>13</v>
      </c>
      <c r="D14" s="149">
        <f>D13+1</f>
        <v>3</v>
      </c>
      <c r="E14" s="158" t="s">
        <v>31</v>
      </c>
      <c r="F14" s="158" t="s">
        <v>17</v>
      </c>
      <c r="G14" s="286" t="s">
        <v>137</v>
      </c>
    </row>
    <row r="15" spans="1:7" ht="18.75" customHeight="1">
      <c r="A15" s="32">
        <f t="shared" si="2"/>
        <v>12</v>
      </c>
      <c r="B15" s="150">
        <v>0.6770833333333334</v>
      </c>
      <c r="C15" s="149" t="s">
        <v>13</v>
      </c>
      <c r="D15" s="149">
        <v>4</v>
      </c>
      <c r="E15" s="158" t="s">
        <v>30</v>
      </c>
      <c r="F15" s="158" t="s">
        <v>24</v>
      </c>
      <c r="G15" s="286" t="s">
        <v>136</v>
      </c>
    </row>
    <row r="16" spans="1:7" ht="18.75" customHeight="1">
      <c r="A16" s="32">
        <f t="shared" si="2"/>
        <v>13</v>
      </c>
      <c r="B16" s="150">
        <v>0.7013888888888888</v>
      </c>
      <c r="C16" s="149" t="s">
        <v>13</v>
      </c>
      <c r="D16" s="149">
        <v>5</v>
      </c>
      <c r="E16" s="158" t="s">
        <v>31</v>
      </c>
      <c r="F16" s="158" t="s">
        <v>19</v>
      </c>
      <c r="G16" s="286" t="s">
        <v>135</v>
      </c>
    </row>
    <row r="17" spans="1:7" ht="18.75" customHeight="1">
      <c r="A17" s="32">
        <f t="shared" si="2"/>
        <v>14</v>
      </c>
      <c r="B17" s="150">
        <v>0.7256944444444445</v>
      </c>
      <c r="C17" s="149" t="s">
        <v>13</v>
      </c>
      <c r="D17" s="149">
        <f>D16+1</f>
        <v>6</v>
      </c>
      <c r="E17" s="158" t="s">
        <v>17</v>
      </c>
      <c r="F17" s="158" t="s">
        <v>24</v>
      </c>
      <c r="G17" s="286" t="s">
        <v>134</v>
      </c>
    </row>
    <row r="18" spans="1:7" ht="18.75" customHeight="1">
      <c r="A18" s="32">
        <f t="shared" si="2"/>
        <v>15</v>
      </c>
      <c r="B18" s="150">
        <v>0.75</v>
      </c>
      <c r="C18" s="149" t="s">
        <v>13</v>
      </c>
      <c r="D18" s="149">
        <f>D17+1</f>
        <v>7</v>
      </c>
      <c r="E18" s="158" t="s">
        <v>31</v>
      </c>
      <c r="F18" s="158" t="s">
        <v>30</v>
      </c>
      <c r="G18" s="286" t="s">
        <v>146</v>
      </c>
    </row>
    <row r="19" spans="1:7" ht="18.75" customHeight="1">
      <c r="A19" s="32">
        <f t="shared" si="2"/>
        <v>16</v>
      </c>
      <c r="B19" s="150">
        <v>0.7743055555555555</v>
      </c>
      <c r="C19" s="149" t="s">
        <v>13</v>
      </c>
      <c r="D19" s="149">
        <f>D18+1</f>
        <v>8</v>
      </c>
      <c r="E19" s="158" t="s">
        <v>17</v>
      </c>
      <c r="F19" s="158" t="s">
        <v>19</v>
      </c>
      <c r="G19" s="286" t="s">
        <v>143</v>
      </c>
    </row>
    <row r="20" spans="1:7" ht="18.75" customHeight="1" thickBot="1">
      <c r="A20" s="37">
        <f t="shared" si="2"/>
        <v>17</v>
      </c>
      <c r="B20" s="160">
        <v>0.7986111111111112</v>
      </c>
      <c r="C20" s="161" t="s">
        <v>13</v>
      </c>
      <c r="D20" s="161">
        <f>D19+1</f>
        <v>9</v>
      </c>
      <c r="E20" s="162" t="s">
        <v>31</v>
      </c>
      <c r="F20" s="162" t="s">
        <v>24</v>
      </c>
      <c r="G20" s="287" t="s">
        <v>144</v>
      </c>
    </row>
    <row r="21" spans="1:6" ht="18.75" customHeight="1">
      <c r="A21" s="28"/>
      <c r="B21" s="147"/>
      <c r="C21" s="148"/>
      <c r="D21" s="28"/>
      <c r="E21" s="28"/>
      <c r="F21" s="147"/>
    </row>
    <row r="23" spans="1:7" ht="18.75" customHeight="1" thickBot="1">
      <c r="A23" s="330" t="s">
        <v>9</v>
      </c>
      <c r="B23" s="330"/>
      <c r="C23" s="330"/>
      <c r="D23" s="330"/>
      <c r="E23" s="330"/>
      <c r="F23" s="330"/>
      <c r="G23" s="330"/>
    </row>
    <row r="24" spans="1:7" ht="18.75" customHeight="1" thickBot="1">
      <c r="A24" s="163" t="s">
        <v>3</v>
      </c>
      <c r="B24" s="164" t="s">
        <v>4</v>
      </c>
      <c r="C24" s="164" t="s">
        <v>5</v>
      </c>
      <c r="D24" s="164"/>
      <c r="E24" s="334"/>
      <c r="F24" s="334"/>
      <c r="G24" s="279" t="s">
        <v>6</v>
      </c>
    </row>
    <row r="25" spans="1:7" ht="18.75" customHeight="1">
      <c r="A25" s="108">
        <v>50</v>
      </c>
      <c r="B25" s="156">
        <v>0.3333333333333333</v>
      </c>
      <c r="C25" s="155" t="s">
        <v>13</v>
      </c>
      <c r="D25" s="155">
        <v>29</v>
      </c>
      <c r="E25" s="155" t="s">
        <v>93</v>
      </c>
      <c r="F25" s="155" t="s">
        <v>31</v>
      </c>
      <c r="G25" s="280" t="s">
        <v>193</v>
      </c>
    </row>
    <row r="26" spans="1:7" ht="18.75" customHeight="1">
      <c r="A26" s="32">
        <f aca="true" t="shared" si="3" ref="A26:A32">A25+1</f>
        <v>51</v>
      </c>
      <c r="B26" s="150">
        <v>0.3576388888888889</v>
      </c>
      <c r="C26" s="149" t="s">
        <v>12</v>
      </c>
      <c r="D26" s="149">
        <v>1</v>
      </c>
      <c r="E26" s="149" t="s">
        <v>20</v>
      </c>
      <c r="F26" s="149" t="s">
        <v>19</v>
      </c>
      <c r="G26" s="286" t="s">
        <v>151</v>
      </c>
    </row>
    <row r="27" spans="1:7" ht="18.75" customHeight="1">
      <c r="A27" s="32">
        <f t="shared" si="3"/>
        <v>52</v>
      </c>
      <c r="B27" s="150">
        <v>0.3819444444444444</v>
      </c>
      <c r="C27" s="149" t="s">
        <v>12</v>
      </c>
      <c r="D27" s="149">
        <v>2</v>
      </c>
      <c r="E27" s="149" t="s">
        <v>17</v>
      </c>
      <c r="F27" s="149" t="s">
        <v>21</v>
      </c>
      <c r="G27" s="286" t="s">
        <v>153</v>
      </c>
    </row>
    <row r="28" spans="1:7" ht="18.75" customHeight="1">
      <c r="A28" s="32">
        <f t="shared" si="3"/>
        <v>53</v>
      </c>
      <c r="B28" s="150">
        <v>0.40625</v>
      </c>
      <c r="C28" s="149" t="s">
        <v>12</v>
      </c>
      <c r="D28" s="149">
        <v>3</v>
      </c>
      <c r="E28" s="149" t="s">
        <v>27</v>
      </c>
      <c r="F28" s="149" t="s">
        <v>22</v>
      </c>
      <c r="G28" s="286" t="s">
        <v>152</v>
      </c>
    </row>
    <row r="29" spans="1:7" ht="18.75" customHeight="1">
      <c r="A29" s="32">
        <f t="shared" si="3"/>
        <v>54</v>
      </c>
      <c r="B29" s="150">
        <v>0.4305555555555556</v>
      </c>
      <c r="C29" s="149" t="s">
        <v>12</v>
      </c>
      <c r="D29" s="149">
        <v>4</v>
      </c>
      <c r="E29" s="149" t="s">
        <v>20</v>
      </c>
      <c r="F29" s="149" t="s">
        <v>21</v>
      </c>
      <c r="G29" s="286" t="s">
        <v>166</v>
      </c>
    </row>
    <row r="30" spans="1:7" ht="18.75" customHeight="1">
      <c r="A30" s="32">
        <f t="shared" si="3"/>
        <v>55</v>
      </c>
      <c r="B30" s="150">
        <v>0.4548611111111111</v>
      </c>
      <c r="C30" s="149" t="s">
        <v>12</v>
      </c>
      <c r="D30" s="149">
        <v>5</v>
      </c>
      <c r="E30" s="149" t="s">
        <v>17</v>
      </c>
      <c r="F30" s="149" t="s">
        <v>19</v>
      </c>
      <c r="G30" s="286" t="s">
        <v>167</v>
      </c>
    </row>
    <row r="31" spans="1:7" ht="18.75" customHeight="1">
      <c r="A31" s="32">
        <f t="shared" si="3"/>
        <v>56</v>
      </c>
      <c r="B31" s="150">
        <v>0.4791666666666667</v>
      </c>
      <c r="C31" s="149" t="s">
        <v>12</v>
      </c>
      <c r="D31" s="149">
        <v>6</v>
      </c>
      <c r="E31" s="149" t="s">
        <v>27</v>
      </c>
      <c r="F31" s="149" t="s">
        <v>21</v>
      </c>
      <c r="G31" s="286" t="s">
        <v>164</v>
      </c>
    </row>
    <row r="32" spans="1:7" ht="18.75" customHeight="1">
      <c r="A32" s="32">
        <f t="shared" si="3"/>
        <v>57</v>
      </c>
      <c r="B32" s="150">
        <v>0.5034722222222222</v>
      </c>
      <c r="C32" s="149" t="s">
        <v>12</v>
      </c>
      <c r="D32" s="149">
        <v>7</v>
      </c>
      <c r="E32" s="149" t="s">
        <v>22</v>
      </c>
      <c r="F32" s="149" t="s">
        <v>19</v>
      </c>
      <c r="G32" s="286" t="s">
        <v>165</v>
      </c>
    </row>
    <row r="33" spans="1:7" ht="18.75" customHeight="1">
      <c r="A33" s="32"/>
      <c r="B33" s="150">
        <v>0.5416666666666666</v>
      </c>
      <c r="C33" s="331" t="s">
        <v>25</v>
      </c>
      <c r="D33" s="332"/>
      <c r="E33" s="332"/>
      <c r="F33" s="332"/>
      <c r="G33" s="333"/>
    </row>
    <row r="34" spans="1:7" ht="18.75" customHeight="1">
      <c r="A34" s="32">
        <f>A32+1</f>
        <v>58</v>
      </c>
      <c r="B34" s="150">
        <v>0.75</v>
      </c>
      <c r="C34" s="149" t="s">
        <v>12</v>
      </c>
      <c r="D34" s="149" t="s">
        <v>43</v>
      </c>
      <c r="E34" s="149" t="s">
        <v>17</v>
      </c>
      <c r="F34" s="149" t="s">
        <v>22</v>
      </c>
      <c r="G34" s="286" t="s">
        <v>194</v>
      </c>
    </row>
    <row r="35" spans="1:7" ht="18.75" customHeight="1">
      <c r="A35" s="32">
        <f>A34+1</f>
        <v>59</v>
      </c>
      <c r="B35" s="150">
        <v>0.7743055555555555</v>
      </c>
      <c r="C35" s="149" t="s">
        <v>13</v>
      </c>
      <c r="D35" s="149">
        <v>30</v>
      </c>
      <c r="E35" s="149" t="s">
        <v>19</v>
      </c>
      <c r="F35" s="149" t="s">
        <v>29</v>
      </c>
      <c r="G35" s="286" t="s">
        <v>195</v>
      </c>
    </row>
    <row r="36" spans="1:7" ht="18.75" customHeight="1" thickBot="1">
      <c r="A36" s="37">
        <f>A35+1</f>
        <v>60</v>
      </c>
      <c r="B36" s="160">
        <v>0.8055555555555555</v>
      </c>
      <c r="C36" s="161" t="s">
        <v>13</v>
      </c>
      <c r="D36" s="161">
        <v>31</v>
      </c>
      <c r="E36" s="161" t="s">
        <v>17</v>
      </c>
      <c r="F36" s="161" t="s">
        <v>45</v>
      </c>
      <c r="G36" s="287" t="s">
        <v>187</v>
      </c>
    </row>
  </sheetData>
  <mergeCells count="5">
    <mergeCell ref="A1:G1"/>
    <mergeCell ref="A23:G23"/>
    <mergeCell ref="C33:G33"/>
    <mergeCell ref="E24:F24"/>
    <mergeCell ref="E2:F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">
      <selection activeCell="I13" sqref="I13"/>
    </sheetView>
  </sheetViews>
  <sheetFormatPr defaultColWidth="9.140625" defaultRowHeight="18.75" customHeight="1"/>
  <cols>
    <col min="1" max="1" width="3.8515625" style="145" customWidth="1"/>
    <col min="2" max="2" width="9.140625" style="145" customWidth="1"/>
    <col min="3" max="4" width="6.7109375" style="145" customWidth="1"/>
    <col min="5" max="6" width="18.7109375" style="145" customWidth="1"/>
    <col min="7" max="7" width="15.7109375" style="289" customWidth="1"/>
    <col min="8" max="16384" width="9.140625" style="145" customWidth="1"/>
  </cols>
  <sheetData>
    <row r="1" spans="1:7" ht="18.75" customHeight="1" thickBot="1">
      <c r="A1" s="330" t="s">
        <v>1</v>
      </c>
      <c r="B1" s="330"/>
      <c r="C1" s="330"/>
      <c r="D1" s="330"/>
      <c r="E1" s="330"/>
      <c r="F1" s="330"/>
      <c r="G1" s="330"/>
    </row>
    <row r="2" spans="1:7" ht="18.75" customHeight="1" thickBot="1">
      <c r="A2" s="163" t="s">
        <v>3</v>
      </c>
      <c r="B2" s="164" t="s">
        <v>7</v>
      </c>
      <c r="C2" s="164" t="s">
        <v>8</v>
      </c>
      <c r="D2" s="164"/>
      <c r="E2" s="334"/>
      <c r="F2" s="334"/>
      <c r="G2" s="279" t="s">
        <v>6</v>
      </c>
    </row>
    <row r="3" spans="1:7" ht="18.75" customHeight="1">
      <c r="A3" s="108">
        <v>18</v>
      </c>
      <c r="B3" s="156">
        <v>0.375</v>
      </c>
      <c r="C3" s="155" t="s">
        <v>14</v>
      </c>
      <c r="D3" s="155">
        <v>1</v>
      </c>
      <c r="E3" s="155" t="s">
        <v>17</v>
      </c>
      <c r="F3" s="155" t="s">
        <v>18</v>
      </c>
      <c r="G3" s="280" t="s">
        <v>94</v>
      </c>
    </row>
    <row r="4" spans="1:7" ht="18.75" customHeight="1">
      <c r="A4" s="32">
        <f aca="true" t="shared" si="0" ref="A4:A15">A3+1</f>
        <v>19</v>
      </c>
      <c r="B4" s="150">
        <v>0.40277777777777773</v>
      </c>
      <c r="C4" s="149" t="s">
        <v>14</v>
      </c>
      <c r="D4" s="149">
        <v>2</v>
      </c>
      <c r="E4" s="155" t="s">
        <v>93</v>
      </c>
      <c r="F4" s="149" t="s">
        <v>23</v>
      </c>
      <c r="G4" s="286" t="s">
        <v>99</v>
      </c>
    </row>
    <row r="5" spans="1:7" ht="18.75" customHeight="1">
      <c r="A5" s="32">
        <f t="shared" si="0"/>
        <v>20</v>
      </c>
      <c r="B5" s="150">
        <v>0.4305555555555556</v>
      </c>
      <c r="C5" s="149" t="s">
        <v>14</v>
      </c>
      <c r="D5" s="149">
        <v>3</v>
      </c>
      <c r="E5" s="149" t="s">
        <v>19</v>
      </c>
      <c r="F5" s="149" t="s">
        <v>37</v>
      </c>
      <c r="G5" s="286" t="s">
        <v>96</v>
      </c>
    </row>
    <row r="6" spans="1:7" ht="18.75" customHeight="1">
      <c r="A6" s="32">
        <f t="shared" si="0"/>
        <v>21</v>
      </c>
      <c r="B6" s="150">
        <v>0.4583333333333333</v>
      </c>
      <c r="C6" s="149" t="s">
        <v>14</v>
      </c>
      <c r="D6" s="149">
        <v>4</v>
      </c>
      <c r="E6" s="149" t="s">
        <v>17</v>
      </c>
      <c r="F6" s="149" t="s">
        <v>38</v>
      </c>
      <c r="G6" s="286" t="s">
        <v>97</v>
      </c>
    </row>
    <row r="7" spans="1:7" ht="18.75" customHeight="1">
      <c r="A7" s="32">
        <f t="shared" si="0"/>
        <v>22</v>
      </c>
      <c r="B7" s="150">
        <v>0.4861111111111111</v>
      </c>
      <c r="C7" s="149" t="s">
        <v>14</v>
      </c>
      <c r="D7" s="149">
        <v>5</v>
      </c>
      <c r="E7" s="149" t="s">
        <v>18</v>
      </c>
      <c r="F7" s="149" t="s">
        <v>19</v>
      </c>
      <c r="G7" s="286" t="s">
        <v>98</v>
      </c>
    </row>
    <row r="8" spans="1:7" ht="18.75" customHeight="1">
      <c r="A8" s="32">
        <f t="shared" si="0"/>
        <v>23</v>
      </c>
      <c r="B8" s="150">
        <v>0.513888888888889</v>
      </c>
      <c r="C8" s="149" t="s">
        <v>14</v>
      </c>
      <c r="D8" s="149">
        <v>6</v>
      </c>
      <c r="E8" s="155" t="s">
        <v>93</v>
      </c>
      <c r="F8" s="149" t="s">
        <v>39</v>
      </c>
      <c r="G8" s="286" t="s">
        <v>118</v>
      </c>
    </row>
    <row r="9" spans="1:7" ht="18.75" customHeight="1">
      <c r="A9" s="32">
        <f t="shared" si="0"/>
        <v>24</v>
      </c>
      <c r="B9" s="150">
        <v>0.5416666666666666</v>
      </c>
      <c r="C9" s="149" t="s">
        <v>14</v>
      </c>
      <c r="D9" s="149">
        <v>7</v>
      </c>
      <c r="E9" s="149" t="s">
        <v>23</v>
      </c>
      <c r="F9" s="149" t="s">
        <v>40</v>
      </c>
      <c r="G9" s="286" t="s">
        <v>117</v>
      </c>
    </row>
    <row r="10" spans="1:7" ht="18.75" customHeight="1">
      <c r="A10" s="32">
        <f t="shared" si="0"/>
        <v>25</v>
      </c>
      <c r="B10" s="150">
        <v>0.5694444444444444</v>
      </c>
      <c r="C10" s="149" t="s">
        <v>14</v>
      </c>
      <c r="D10" s="149">
        <v>8</v>
      </c>
      <c r="E10" s="149" t="s">
        <v>17</v>
      </c>
      <c r="F10" s="155" t="s">
        <v>93</v>
      </c>
      <c r="G10" s="286" t="s">
        <v>116</v>
      </c>
    </row>
    <row r="11" spans="1:7" ht="18.75" customHeight="1">
      <c r="A11" s="32">
        <f t="shared" si="0"/>
        <v>26</v>
      </c>
      <c r="B11" s="150">
        <v>0.5972222222222222</v>
      </c>
      <c r="C11" s="149" t="s">
        <v>14</v>
      </c>
      <c r="D11" s="149">
        <v>9</v>
      </c>
      <c r="E11" s="149" t="s">
        <v>23</v>
      </c>
      <c r="F11" s="149" t="s">
        <v>37</v>
      </c>
      <c r="G11" s="286" t="s">
        <v>115</v>
      </c>
    </row>
    <row r="12" spans="1:7" ht="18.75" customHeight="1">
      <c r="A12" s="32">
        <f t="shared" si="0"/>
        <v>27</v>
      </c>
      <c r="B12" s="150">
        <v>0.625</v>
      </c>
      <c r="C12" s="149" t="s">
        <v>14</v>
      </c>
      <c r="D12" s="149">
        <v>10</v>
      </c>
      <c r="E12" s="149" t="s">
        <v>18</v>
      </c>
      <c r="F12" s="149" t="s">
        <v>40</v>
      </c>
      <c r="G12" s="286" t="s">
        <v>114</v>
      </c>
    </row>
    <row r="13" spans="1:7" ht="18.75" customHeight="1">
      <c r="A13" s="32">
        <f t="shared" si="0"/>
        <v>28</v>
      </c>
      <c r="B13" s="150">
        <v>0.65625</v>
      </c>
      <c r="C13" s="149" t="s">
        <v>15</v>
      </c>
      <c r="D13" s="149"/>
      <c r="E13" s="149" t="s">
        <v>17</v>
      </c>
      <c r="F13" s="149" t="s">
        <v>18</v>
      </c>
      <c r="G13" s="286" t="s">
        <v>119</v>
      </c>
    </row>
    <row r="14" spans="1:7" ht="18.75" customHeight="1">
      <c r="A14" s="32">
        <f t="shared" si="0"/>
        <v>29</v>
      </c>
      <c r="B14" s="150">
        <v>0.71875</v>
      </c>
      <c r="C14" s="149" t="s">
        <v>15</v>
      </c>
      <c r="D14" s="149"/>
      <c r="E14" s="149" t="s">
        <v>17</v>
      </c>
      <c r="F14" s="149" t="s">
        <v>19</v>
      </c>
      <c r="G14" s="286" t="s">
        <v>120</v>
      </c>
    </row>
    <row r="15" spans="1:7" ht="18.75" customHeight="1" thickBot="1">
      <c r="A15" s="37">
        <f t="shared" si="0"/>
        <v>30</v>
      </c>
      <c r="B15" s="160">
        <v>0.78125</v>
      </c>
      <c r="C15" s="161" t="s">
        <v>15</v>
      </c>
      <c r="D15" s="161"/>
      <c r="E15" s="161" t="s">
        <v>18</v>
      </c>
      <c r="F15" s="161" t="s">
        <v>19</v>
      </c>
      <c r="G15" s="287" t="s">
        <v>155</v>
      </c>
    </row>
    <row r="16" spans="1:7" ht="18.75" customHeight="1">
      <c r="A16" s="26"/>
      <c r="B16" s="25"/>
      <c r="C16" s="26"/>
      <c r="D16" s="26"/>
      <c r="E16" s="26"/>
      <c r="F16" s="26"/>
      <c r="G16" s="288"/>
    </row>
    <row r="17" spans="1:7" ht="18.75" customHeight="1">
      <c r="A17" s="26"/>
      <c r="B17" s="25"/>
      <c r="C17" s="26"/>
      <c r="D17" s="26"/>
      <c r="E17" s="26"/>
      <c r="F17" s="26"/>
      <c r="G17" s="288"/>
    </row>
    <row r="18" spans="1:7" ht="18.75" customHeight="1" thickBot="1">
      <c r="A18" s="330" t="s">
        <v>10</v>
      </c>
      <c r="B18" s="330"/>
      <c r="C18" s="330"/>
      <c r="D18" s="330"/>
      <c r="E18" s="330"/>
      <c r="F18" s="330"/>
      <c r="G18" s="330"/>
    </row>
    <row r="19" spans="1:7" ht="18.75" customHeight="1" thickBot="1">
      <c r="A19" s="163" t="s">
        <v>3</v>
      </c>
      <c r="B19" s="164" t="s">
        <v>7</v>
      </c>
      <c r="C19" s="164" t="s">
        <v>8</v>
      </c>
      <c r="D19" s="164"/>
      <c r="E19" s="334"/>
      <c r="F19" s="334"/>
      <c r="G19" s="279" t="s">
        <v>6</v>
      </c>
    </row>
    <row r="20" spans="1:7" ht="18.75" customHeight="1">
      <c r="A20" s="108">
        <v>61</v>
      </c>
      <c r="B20" s="156">
        <v>0.3333333333333333</v>
      </c>
      <c r="C20" s="155" t="s">
        <v>14</v>
      </c>
      <c r="D20" s="155">
        <v>11</v>
      </c>
      <c r="E20" s="155" t="s">
        <v>41</v>
      </c>
      <c r="F20" s="155" t="s">
        <v>40</v>
      </c>
      <c r="G20" s="280" t="s">
        <v>149</v>
      </c>
    </row>
    <row r="21" spans="1:7" ht="18.75" customHeight="1">
      <c r="A21" s="32">
        <f aca="true" t="shared" si="1" ref="A21:A36">A20+1</f>
        <v>62</v>
      </c>
      <c r="B21" s="150">
        <v>0.3611111111111111</v>
      </c>
      <c r="C21" s="149" t="s">
        <v>14</v>
      </c>
      <c r="D21" s="149">
        <f aca="true" t="shared" si="2" ref="D21:D30">D20+1</f>
        <v>12</v>
      </c>
      <c r="E21" s="149" t="s">
        <v>17</v>
      </c>
      <c r="F21" s="149" t="s">
        <v>19</v>
      </c>
      <c r="G21" s="286" t="s">
        <v>148</v>
      </c>
    </row>
    <row r="22" spans="1:7" ht="18.75" customHeight="1">
      <c r="A22" s="32">
        <f t="shared" si="1"/>
        <v>63</v>
      </c>
      <c r="B22" s="150">
        <v>0.3888888888888889</v>
      </c>
      <c r="C22" s="149" t="s">
        <v>14</v>
      </c>
      <c r="D22" s="149">
        <f t="shared" si="2"/>
        <v>13</v>
      </c>
      <c r="E22" s="149" t="s">
        <v>42</v>
      </c>
      <c r="F22" s="155" t="s">
        <v>93</v>
      </c>
      <c r="G22" s="286" t="s">
        <v>147</v>
      </c>
    </row>
    <row r="23" spans="1:7" ht="18.75" customHeight="1">
      <c r="A23" s="32">
        <f t="shared" si="1"/>
        <v>64</v>
      </c>
      <c r="B23" s="150">
        <v>0.4166666666666667</v>
      </c>
      <c r="C23" s="149" t="s">
        <v>14</v>
      </c>
      <c r="D23" s="149">
        <f t="shared" si="2"/>
        <v>14</v>
      </c>
      <c r="E23" s="149" t="s">
        <v>23</v>
      </c>
      <c r="F23" s="149" t="s">
        <v>19</v>
      </c>
      <c r="G23" s="286" t="s">
        <v>150</v>
      </c>
    </row>
    <row r="24" spans="1:7" ht="18.75" customHeight="1">
      <c r="A24" s="32">
        <f t="shared" si="1"/>
        <v>65</v>
      </c>
      <c r="B24" s="150">
        <v>0.4444444444444444</v>
      </c>
      <c r="C24" s="149" t="s">
        <v>14</v>
      </c>
      <c r="D24" s="149">
        <f t="shared" si="2"/>
        <v>15</v>
      </c>
      <c r="E24" s="149" t="s">
        <v>17</v>
      </c>
      <c r="F24" s="149" t="s">
        <v>41</v>
      </c>
      <c r="G24" s="286" t="s">
        <v>154</v>
      </c>
    </row>
    <row r="25" spans="1:7" ht="18.75" customHeight="1">
      <c r="A25" s="32">
        <f t="shared" si="1"/>
        <v>66</v>
      </c>
      <c r="B25" s="150">
        <v>0.47222222222222227</v>
      </c>
      <c r="C25" s="149" t="s">
        <v>14</v>
      </c>
      <c r="D25" s="149">
        <f t="shared" si="2"/>
        <v>16</v>
      </c>
      <c r="E25" s="149" t="s">
        <v>42</v>
      </c>
      <c r="F25" s="149" t="s">
        <v>23</v>
      </c>
      <c r="G25" s="286" t="s">
        <v>156</v>
      </c>
    </row>
    <row r="26" spans="1:7" ht="18.75" customHeight="1">
      <c r="A26" s="32">
        <f t="shared" si="1"/>
        <v>67</v>
      </c>
      <c r="B26" s="150">
        <v>0.5</v>
      </c>
      <c r="C26" s="149" t="s">
        <v>14</v>
      </c>
      <c r="D26" s="149">
        <f t="shared" si="2"/>
        <v>17</v>
      </c>
      <c r="E26" s="149" t="s">
        <v>19</v>
      </c>
      <c r="F26" s="149" t="s">
        <v>40</v>
      </c>
      <c r="G26" s="286" t="s">
        <v>170</v>
      </c>
    </row>
    <row r="27" spans="1:7" ht="18.75" customHeight="1">
      <c r="A27" s="32">
        <f t="shared" si="1"/>
        <v>68</v>
      </c>
      <c r="B27" s="150">
        <v>0.5277777777777778</v>
      </c>
      <c r="C27" s="149" t="s">
        <v>14</v>
      </c>
      <c r="D27" s="149">
        <f t="shared" si="2"/>
        <v>18</v>
      </c>
      <c r="E27" s="149" t="s">
        <v>17</v>
      </c>
      <c r="F27" s="149" t="s">
        <v>23</v>
      </c>
      <c r="G27" s="286" t="s">
        <v>169</v>
      </c>
    </row>
    <row r="28" spans="1:7" ht="18.75" customHeight="1">
      <c r="A28" s="32">
        <f t="shared" si="1"/>
        <v>69</v>
      </c>
      <c r="B28" s="150">
        <v>0.5555555555555556</v>
      </c>
      <c r="C28" s="149" t="s">
        <v>14</v>
      </c>
      <c r="D28" s="149">
        <f t="shared" si="2"/>
        <v>19</v>
      </c>
      <c r="E28" s="155" t="s">
        <v>93</v>
      </c>
      <c r="F28" s="149" t="s">
        <v>19</v>
      </c>
      <c r="G28" s="286" t="s">
        <v>168</v>
      </c>
    </row>
    <row r="29" spans="1:7" ht="18.75" customHeight="1">
      <c r="A29" s="32">
        <f t="shared" si="1"/>
        <v>70</v>
      </c>
      <c r="B29" s="150">
        <v>0.5833333333333334</v>
      </c>
      <c r="C29" s="149" t="s">
        <v>14</v>
      </c>
      <c r="D29" s="149">
        <f t="shared" si="2"/>
        <v>20</v>
      </c>
      <c r="E29" s="149" t="s">
        <v>42</v>
      </c>
      <c r="F29" s="149" t="s">
        <v>41</v>
      </c>
      <c r="G29" s="286" t="s">
        <v>183</v>
      </c>
    </row>
    <row r="30" spans="1:7" ht="18.75" customHeight="1">
      <c r="A30" s="32">
        <f t="shared" si="1"/>
        <v>71</v>
      </c>
      <c r="B30" s="150">
        <v>0.611111111111111</v>
      </c>
      <c r="C30" s="149" t="s">
        <v>14</v>
      </c>
      <c r="D30" s="149">
        <f t="shared" si="2"/>
        <v>21</v>
      </c>
      <c r="E30" s="155" t="s">
        <v>93</v>
      </c>
      <c r="F30" s="149" t="s">
        <v>40</v>
      </c>
      <c r="G30" s="286" t="s">
        <v>182</v>
      </c>
    </row>
    <row r="31" spans="1:7" ht="18.75" customHeight="1">
      <c r="A31" s="32">
        <f t="shared" si="1"/>
        <v>72</v>
      </c>
      <c r="B31" s="150">
        <v>0.6458333333333334</v>
      </c>
      <c r="C31" s="149" t="s">
        <v>13</v>
      </c>
      <c r="D31" s="149">
        <v>32</v>
      </c>
      <c r="E31" s="155" t="s">
        <v>93</v>
      </c>
      <c r="F31" s="149" t="s">
        <v>27</v>
      </c>
      <c r="G31" s="286" t="s">
        <v>181</v>
      </c>
    </row>
    <row r="32" spans="1:7" ht="18.75" customHeight="1">
      <c r="A32" s="32">
        <f t="shared" si="1"/>
        <v>73</v>
      </c>
      <c r="B32" s="150">
        <v>0.6701388888888888</v>
      </c>
      <c r="C32" s="149" t="s">
        <v>13</v>
      </c>
      <c r="D32" s="149">
        <f>D31+1</f>
        <v>33</v>
      </c>
      <c r="E32" s="149" t="s">
        <v>17</v>
      </c>
      <c r="F32" s="149" t="s">
        <v>44</v>
      </c>
      <c r="G32" s="286" t="s">
        <v>180</v>
      </c>
    </row>
    <row r="33" spans="1:7" ht="18.75" customHeight="1">
      <c r="A33" s="32">
        <f t="shared" si="1"/>
        <v>74</v>
      </c>
      <c r="B33" s="150">
        <v>0.6944444444444445</v>
      </c>
      <c r="C33" s="149" t="s">
        <v>13</v>
      </c>
      <c r="D33" s="149">
        <f>D32+1</f>
        <v>34</v>
      </c>
      <c r="E33" s="149" t="s">
        <v>24</v>
      </c>
      <c r="F33" s="149" t="s">
        <v>27</v>
      </c>
      <c r="G33" s="286" t="s">
        <v>179</v>
      </c>
    </row>
    <row r="34" spans="1:7" ht="18.75" customHeight="1">
      <c r="A34" s="32">
        <f t="shared" si="1"/>
        <v>75</v>
      </c>
      <c r="B34" s="150">
        <v>0.71875</v>
      </c>
      <c r="C34" s="149" t="s">
        <v>13</v>
      </c>
      <c r="D34" s="149">
        <f>D33+1</f>
        <v>35</v>
      </c>
      <c r="E34" s="149" t="s">
        <v>17</v>
      </c>
      <c r="F34" s="155" t="s">
        <v>93</v>
      </c>
      <c r="G34" s="286" t="s">
        <v>185</v>
      </c>
    </row>
    <row r="35" spans="1:7" ht="18.75" customHeight="1">
      <c r="A35" s="32">
        <f t="shared" si="1"/>
        <v>76</v>
      </c>
      <c r="B35" s="150">
        <v>0.7430555555555555</v>
      </c>
      <c r="C35" s="149" t="s">
        <v>13</v>
      </c>
      <c r="D35" s="149">
        <f>D34+1</f>
        <v>36</v>
      </c>
      <c r="E35" s="149" t="s">
        <v>27</v>
      </c>
      <c r="F35" s="149" t="s">
        <v>44</v>
      </c>
      <c r="G35" s="286" t="s">
        <v>186</v>
      </c>
    </row>
    <row r="36" spans="1:7" ht="18.75" customHeight="1" thickBot="1">
      <c r="A36" s="37">
        <f t="shared" si="1"/>
        <v>77</v>
      </c>
      <c r="B36" s="160">
        <v>0.7708333333333334</v>
      </c>
      <c r="C36" s="161" t="s">
        <v>15</v>
      </c>
      <c r="D36" s="161"/>
      <c r="E36" s="161" t="s">
        <v>17</v>
      </c>
      <c r="F36" s="161" t="s">
        <v>18</v>
      </c>
      <c r="G36" s="287" t="s">
        <v>184</v>
      </c>
    </row>
  </sheetData>
  <mergeCells count="4">
    <mergeCell ref="E2:F2"/>
    <mergeCell ref="A18:G18"/>
    <mergeCell ref="A1:G1"/>
    <mergeCell ref="E19:F19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75" zoomScaleNormal="75" workbookViewId="0" topLeftCell="A1">
      <selection activeCell="E12" sqref="E12"/>
    </sheetView>
  </sheetViews>
  <sheetFormatPr defaultColWidth="9.140625" defaultRowHeight="16.5" customHeight="1"/>
  <cols>
    <col min="1" max="1" width="4.00390625" style="18" customWidth="1"/>
    <col min="2" max="2" width="8.7109375" style="18" customWidth="1"/>
    <col min="3" max="4" width="6.7109375" style="18" customWidth="1"/>
    <col min="5" max="5" width="18.7109375" style="19" customWidth="1"/>
    <col min="6" max="6" width="18.7109375" style="18" customWidth="1"/>
    <col min="7" max="7" width="15.7109375" style="18" customWidth="1"/>
    <col min="8" max="16384" width="9.140625" style="18" customWidth="1"/>
  </cols>
  <sheetData>
    <row r="1" spans="1:7" ht="16.5" customHeight="1" thickBot="1">
      <c r="A1" s="335" t="s">
        <v>2</v>
      </c>
      <c r="B1" s="335"/>
      <c r="C1" s="335"/>
      <c r="D1" s="335"/>
      <c r="E1" s="335"/>
      <c r="F1" s="335"/>
      <c r="G1" s="335"/>
    </row>
    <row r="2" spans="1:7" ht="16.5" customHeight="1" thickBot="1">
      <c r="A2" s="180" t="s">
        <v>3</v>
      </c>
      <c r="B2" s="181" t="s">
        <v>7</v>
      </c>
      <c r="C2" s="165" t="s">
        <v>8</v>
      </c>
      <c r="D2" s="180"/>
      <c r="E2" s="336"/>
      <c r="F2" s="337"/>
      <c r="G2" s="180" t="s">
        <v>6</v>
      </c>
    </row>
    <row r="3" spans="1:7" ht="16.5" customHeight="1">
      <c r="A3" s="166">
        <v>31</v>
      </c>
      <c r="B3" s="167">
        <v>0.3541666666666667</v>
      </c>
      <c r="C3" s="168" t="s">
        <v>13</v>
      </c>
      <c r="D3" s="21">
        <v>10</v>
      </c>
      <c r="E3" s="169" t="s">
        <v>17</v>
      </c>
      <c r="F3" s="170" t="s">
        <v>27</v>
      </c>
      <c r="G3" s="297" t="s">
        <v>107</v>
      </c>
    </row>
    <row r="4" spans="1:7" ht="16.5" customHeight="1">
      <c r="A4" s="29">
        <f aca="true" t="shared" si="0" ref="A4:A21">A3+1</f>
        <v>32</v>
      </c>
      <c r="B4" s="27">
        <v>0.37847222222222227</v>
      </c>
      <c r="C4" s="153" t="s">
        <v>13</v>
      </c>
      <c r="D4" s="22">
        <f aca="true" t="shared" si="1" ref="D4:D21">D3+1</f>
        <v>11</v>
      </c>
      <c r="E4" s="171" t="s">
        <v>30</v>
      </c>
      <c r="F4" s="172" t="s">
        <v>45</v>
      </c>
      <c r="G4" s="17">
        <v>0.43194444444444446</v>
      </c>
    </row>
    <row r="5" spans="1:7" ht="16.5" customHeight="1">
      <c r="A5" s="29">
        <f t="shared" si="0"/>
        <v>33</v>
      </c>
      <c r="B5" s="27">
        <v>0.40277777777777773</v>
      </c>
      <c r="C5" s="153" t="s">
        <v>13</v>
      </c>
      <c r="D5" s="22">
        <f t="shared" si="1"/>
        <v>12</v>
      </c>
      <c r="E5" s="171" t="s">
        <v>19</v>
      </c>
      <c r="F5" s="172" t="s">
        <v>93</v>
      </c>
      <c r="G5" s="17">
        <v>0.7986111111111112</v>
      </c>
    </row>
    <row r="6" spans="1:7" ht="16.5" customHeight="1">
      <c r="A6" s="29">
        <f t="shared" si="0"/>
        <v>34</v>
      </c>
      <c r="B6" s="27">
        <v>0.4270833333333333</v>
      </c>
      <c r="C6" s="153" t="s">
        <v>13</v>
      </c>
      <c r="D6" s="22">
        <f t="shared" si="1"/>
        <v>13</v>
      </c>
      <c r="E6" s="171" t="s">
        <v>29</v>
      </c>
      <c r="F6" s="172" t="s">
        <v>28</v>
      </c>
      <c r="G6" s="17">
        <v>0.5104166666666666</v>
      </c>
    </row>
    <row r="7" spans="1:7" ht="16.5" customHeight="1">
      <c r="A7" s="29">
        <f t="shared" si="0"/>
        <v>35</v>
      </c>
      <c r="B7" s="27">
        <v>0.4513888888888889</v>
      </c>
      <c r="C7" s="153" t="s">
        <v>13</v>
      </c>
      <c r="D7" s="22">
        <f t="shared" si="1"/>
        <v>14</v>
      </c>
      <c r="E7" s="171" t="s">
        <v>24</v>
      </c>
      <c r="F7" s="172" t="s">
        <v>44</v>
      </c>
      <c r="G7" s="17">
        <v>0.5930555555555556</v>
      </c>
    </row>
    <row r="8" spans="1:7" ht="16.5" customHeight="1">
      <c r="A8" s="29">
        <f t="shared" si="0"/>
        <v>36</v>
      </c>
      <c r="B8" s="27">
        <v>0.4756944444444444</v>
      </c>
      <c r="C8" s="153" t="s">
        <v>13</v>
      </c>
      <c r="D8" s="22">
        <f t="shared" si="1"/>
        <v>15</v>
      </c>
      <c r="E8" s="171" t="s">
        <v>17</v>
      </c>
      <c r="F8" s="172" t="s">
        <v>29</v>
      </c>
      <c r="G8" s="17">
        <v>0.68125</v>
      </c>
    </row>
    <row r="9" spans="1:7" ht="16.5" customHeight="1">
      <c r="A9" s="29">
        <f t="shared" si="0"/>
        <v>37</v>
      </c>
      <c r="B9" s="27">
        <v>0.5</v>
      </c>
      <c r="C9" s="153" t="s">
        <v>13</v>
      </c>
      <c r="D9" s="22">
        <f t="shared" si="1"/>
        <v>16</v>
      </c>
      <c r="E9" s="171" t="s">
        <v>30</v>
      </c>
      <c r="F9" s="172" t="s">
        <v>19</v>
      </c>
      <c r="G9" s="17">
        <v>0.21736111111111112</v>
      </c>
    </row>
    <row r="10" spans="1:7" ht="16.5" customHeight="1">
      <c r="A10" s="29">
        <f t="shared" si="0"/>
        <v>38</v>
      </c>
      <c r="B10" s="27">
        <v>0.5243055555555556</v>
      </c>
      <c r="C10" s="153" t="s">
        <v>13</v>
      </c>
      <c r="D10" s="22">
        <f t="shared" si="1"/>
        <v>17</v>
      </c>
      <c r="E10" s="172" t="s">
        <v>93</v>
      </c>
      <c r="F10" s="172" t="s">
        <v>45</v>
      </c>
      <c r="G10" s="305" t="s">
        <v>125</v>
      </c>
    </row>
    <row r="11" spans="1:7" ht="16.5" customHeight="1">
      <c r="A11" s="29">
        <f t="shared" si="0"/>
        <v>39</v>
      </c>
      <c r="B11" s="27">
        <v>0.548611111111111</v>
      </c>
      <c r="C11" s="153" t="s">
        <v>13</v>
      </c>
      <c r="D11" s="22">
        <f t="shared" si="1"/>
        <v>18</v>
      </c>
      <c r="E11" s="171" t="s">
        <v>24</v>
      </c>
      <c r="F11" s="172" t="s">
        <v>28</v>
      </c>
      <c r="G11" s="298" t="s">
        <v>112</v>
      </c>
    </row>
    <row r="12" spans="1:7" ht="16.5" customHeight="1">
      <c r="A12" s="29">
        <f t="shared" si="0"/>
        <v>40</v>
      </c>
      <c r="B12" s="27">
        <v>0.5729166666666666</v>
      </c>
      <c r="C12" s="153" t="s">
        <v>13</v>
      </c>
      <c r="D12" s="22">
        <f t="shared" si="1"/>
        <v>19</v>
      </c>
      <c r="E12" s="171" t="s">
        <v>29</v>
      </c>
      <c r="F12" s="172" t="s">
        <v>93</v>
      </c>
      <c r="G12" s="298" t="s">
        <v>127</v>
      </c>
    </row>
    <row r="13" spans="1:7" ht="16.5" customHeight="1">
      <c r="A13" s="29">
        <f t="shared" si="0"/>
        <v>41</v>
      </c>
      <c r="B13" s="27">
        <v>0.5972222222222222</v>
      </c>
      <c r="C13" s="153" t="s">
        <v>13</v>
      </c>
      <c r="D13" s="22">
        <f t="shared" si="1"/>
        <v>20</v>
      </c>
      <c r="E13" s="171" t="s">
        <v>45</v>
      </c>
      <c r="F13" s="172" t="s">
        <v>27</v>
      </c>
      <c r="G13" s="298" t="s">
        <v>128</v>
      </c>
    </row>
    <row r="14" spans="1:7" ht="16.5" customHeight="1">
      <c r="A14" s="29">
        <f t="shared" si="0"/>
        <v>42</v>
      </c>
      <c r="B14" s="27">
        <v>0.6215277777777778</v>
      </c>
      <c r="C14" s="153" t="s">
        <v>13</v>
      </c>
      <c r="D14" s="22">
        <f t="shared" si="1"/>
        <v>21</v>
      </c>
      <c r="E14" s="171" t="s">
        <v>28</v>
      </c>
      <c r="F14" s="172" t="s">
        <v>44</v>
      </c>
      <c r="G14" s="298" t="s">
        <v>129</v>
      </c>
    </row>
    <row r="15" spans="1:7" ht="16.5" customHeight="1">
      <c r="A15" s="29">
        <f t="shared" si="0"/>
        <v>43</v>
      </c>
      <c r="B15" s="27">
        <v>0.6458333333333334</v>
      </c>
      <c r="C15" s="153" t="s">
        <v>13</v>
      </c>
      <c r="D15" s="22">
        <f t="shared" si="1"/>
        <v>22</v>
      </c>
      <c r="E15" s="171" t="s">
        <v>29</v>
      </c>
      <c r="F15" s="172" t="s">
        <v>45</v>
      </c>
      <c r="G15" s="298" t="s">
        <v>132</v>
      </c>
    </row>
    <row r="16" spans="1:7" ht="16.5" customHeight="1">
      <c r="A16" s="29">
        <f t="shared" si="0"/>
        <v>44</v>
      </c>
      <c r="B16" s="27">
        <v>0.6701388888888888</v>
      </c>
      <c r="C16" s="153" t="s">
        <v>13</v>
      </c>
      <c r="D16" s="22">
        <f t="shared" si="1"/>
        <v>23</v>
      </c>
      <c r="E16" s="172" t="s">
        <v>93</v>
      </c>
      <c r="F16" s="172" t="s">
        <v>44</v>
      </c>
      <c r="G16" s="298" t="s">
        <v>131</v>
      </c>
    </row>
    <row r="17" spans="1:7" ht="16.5" customHeight="1">
      <c r="A17" s="29">
        <f t="shared" si="0"/>
        <v>45</v>
      </c>
      <c r="B17" s="27">
        <v>0.6944444444444445</v>
      </c>
      <c r="C17" s="153" t="s">
        <v>13</v>
      </c>
      <c r="D17" s="22">
        <f t="shared" si="1"/>
        <v>24</v>
      </c>
      <c r="E17" s="171" t="s">
        <v>27</v>
      </c>
      <c r="F17" s="172" t="s">
        <v>28</v>
      </c>
      <c r="G17" s="298" t="s">
        <v>130</v>
      </c>
    </row>
    <row r="18" spans="1:7" ht="16.5" customHeight="1">
      <c r="A18" s="29">
        <f t="shared" si="0"/>
        <v>46</v>
      </c>
      <c r="B18" s="27">
        <v>0.7118055555555555</v>
      </c>
      <c r="C18" s="153" t="s">
        <v>13</v>
      </c>
      <c r="D18" s="22">
        <f t="shared" si="1"/>
        <v>25</v>
      </c>
      <c r="E18" s="171" t="s">
        <v>29</v>
      </c>
      <c r="F18" s="172" t="s">
        <v>44</v>
      </c>
      <c r="G18" s="298" t="s">
        <v>133</v>
      </c>
    </row>
    <row r="19" spans="1:7" ht="16.5" customHeight="1">
      <c r="A19" s="29">
        <f t="shared" si="0"/>
        <v>47</v>
      </c>
      <c r="B19" s="27">
        <v>0.7361111111111112</v>
      </c>
      <c r="C19" s="153" t="s">
        <v>13</v>
      </c>
      <c r="D19" s="22">
        <f t="shared" si="1"/>
        <v>26</v>
      </c>
      <c r="E19" s="172" t="s">
        <v>93</v>
      </c>
      <c r="F19" s="172" t="s">
        <v>28</v>
      </c>
      <c r="G19" s="298" t="s">
        <v>141</v>
      </c>
    </row>
    <row r="20" spans="1:7" ht="16.5" customHeight="1">
      <c r="A20" s="29">
        <f t="shared" si="0"/>
        <v>48</v>
      </c>
      <c r="B20" s="27">
        <v>0.7604166666666666</v>
      </c>
      <c r="C20" s="153" t="s">
        <v>13</v>
      </c>
      <c r="D20" s="22">
        <f t="shared" si="1"/>
        <v>27</v>
      </c>
      <c r="E20" s="171" t="s">
        <v>45</v>
      </c>
      <c r="F20" s="172" t="s">
        <v>44</v>
      </c>
      <c r="G20" s="298" t="s">
        <v>140</v>
      </c>
    </row>
    <row r="21" spans="1:7" ht="16.5" customHeight="1" thickBot="1">
      <c r="A21" s="33">
        <f t="shared" si="0"/>
        <v>49</v>
      </c>
      <c r="B21" s="107">
        <v>0.7847222222222222</v>
      </c>
      <c r="C21" s="173" t="s">
        <v>13</v>
      </c>
      <c r="D21" s="24">
        <f t="shared" si="1"/>
        <v>28</v>
      </c>
      <c r="E21" s="174" t="s">
        <v>27</v>
      </c>
      <c r="F21" s="175" t="s">
        <v>29</v>
      </c>
      <c r="G21" s="299" t="s">
        <v>139</v>
      </c>
    </row>
    <row r="22" spans="1:6" ht="16.5" customHeight="1">
      <c r="A22" s="34"/>
      <c r="B22" s="35"/>
      <c r="C22" s="20"/>
      <c r="D22" s="20"/>
      <c r="E22" s="20"/>
      <c r="F22" s="35"/>
    </row>
    <row r="23" spans="1:7" ht="16.5" customHeight="1" thickBot="1">
      <c r="A23" s="335" t="s">
        <v>11</v>
      </c>
      <c r="B23" s="335"/>
      <c r="C23" s="335"/>
      <c r="D23" s="335"/>
      <c r="E23" s="335"/>
      <c r="F23" s="335"/>
      <c r="G23" s="335"/>
    </row>
    <row r="24" spans="1:7" ht="16.5" customHeight="1" thickBot="1">
      <c r="A24" s="180" t="s">
        <v>3</v>
      </c>
      <c r="B24" s="181" t="s">
        <v>7</v>
      </c>
      <c r="C24" s="165" t="s">
        <v>8</v>
      </c>
      <c r="D24" s="180"/>
      <c r="E24" s="336"/>
      <c r="F24" s="337"/>
      <c r="G24" s="180" t="s">
        <v>6</v>
      </c>
    </row>
    <row r="25" spans="1:7" ht="16.5" customHeight="1">
      <c r="A25" s="176">
        <v>78</v>
      </c>
      <c r="B25" s="177">
        <v>0.34375</v>
      </c>
      <c r="C25" s="178" t="s">
        <v>13</v>
      </c>
      <c r="D25" s="168">
        <v>37</v>
      </c>
      <c r="E25" s="176" t="s">
        <v>30</v>
      </c>
      <c r="F25" s="179" t="s">
        <v>44</v>
      </c>
      <c r="G25" s="300" t="s">
        <v>157</v>
      </c>
    </row>
    <row r="26" spans="1:7" ht="16.5" customHeight="1">
      <c r="A26" s="32">
        <f aca="true" t="shared" si="2" ref="A26:A43">A25+1</f>
        <v>79</v>
      </c>
      <c r="B26" s="150">
        <v>0.3680555555555556</v>
      </c>
      <c r="C26" s="149" t="s">
        <v>13</v>
      </c>
      <c r="D26" s="153">
        <f>D25+1</f>
        <v>38</v>
      </c>
      <c r="E26" s="32" t="s">
        <v>28</v>
      </c>
      <c r="F26" s="31" t="s">
        <v>45</v>
      </c>
      <c r="G26" s="281" t="s">
        <v>158</v>
      </c>
    </row>
    <row r="27" spans="1:7" ht="16.5" customHeight="1">
      <c r="A27" s="32">
        <f t="shared" si="2"/>
        <v>80</v>
      </c>
      <c r="B27" s="150">
        <v>0.3923611111111111</v>
      </c>
      <c r="C27" s="149" t="s">
        <v>13</v>
      </c>
      <c r="D27" s="153">
        <f aca="true" t="shared" si="3" ref="D27:D43">D26+1</f>
        <v>39</v>
      </c>
      <c r="E27" s="32" t="s">
        <v>19</v>
      </c>
      <c r="F27" s="31" t="s">
        <v>44</v>
      </c>
      <c r="G27" s="281" t="s">
        <v>159</v>
      </c>
    </row>
    <row r="28" spans="1:7" ht="16.5" customHeight="1">
      <c r="A28" s="32">
        <f t="shared" si="2"/>
        <v>81</v>
      </c>
      <c r="B28" s="150">
        <v>0.4166666666666667</v>
      </c>
      <c r="C28" s="149" t="s">
        <v>13</v>
      </c>
      <c r="D28" s="153">
        <f t="shared" si="3"/>
        <v>40</v>
      </c>
      <c r="E28" s="32" t="s">
        <v>31</v>
      </c>
      <c r="F28" s="31" t="s">
        <v>27</v>
      </c>
      <c r="G28" s="281" t="s">
        <v>160</v>
      </c>
    </row>
    <row r="29" spans="1:7" ht="16.5" customHeight="1">
      <c r="A29" s="32">
        <f t="shared" si="2"/>
        <v>82</v>
      </c>
      <c r="B29" s="150">
        <v>0.44097222222222227</v>
      </c>
      <c r="C29" s="149" t="s">
        <v>13</v>
      </c>
      <c r="D29" s="153">
        <f t="shared" si="3"/>
        <v>41</v>
      </c>
      <c r="E29" s="32" t="s">
        <v>24</v>
      </c>
      <c r="F29" s="172" t="s">
        <v>93</v>
      </c>
      <c r="G29" s="281" t="s">
        <v>161</v>
      </c>
    </row>
    <row r="30" spans="1:7" ht="16.5" customHeight="1">
      <c r="A30" s="32">
        <f t="shared" si="2"/>
        <v>83</v>
      </c>
      <c r="B30" s="150">
        <v>0.46527777777777773</v>
      </c>
      <c r="C30" s="149" t="s">
        <v>13</v>
      </c>
      <c r="D30" s="153">
        <f t="shared" si="3"/>
        <v>42</v>
      </c>
      <c r="E30" s="32" t="s">
        <v>29</v>
      </c>
      <c r="F30" s="31" t="s">
        <v>30</v>
      </c>
      <c r="G30" s="281" t="s">
        <v>162</v>
      </c>
    </row>
    <row r="31" spans="1:7" ht="16.5" customHeight="1">
      <c r="A31" s="32">
        <f t="shared" si="2"/>
        <v>84</v>
      </c>
      <c r="B31" s="150">
        <v>0.4895833333333333</v>
      </c>
      <c r="C31" s="149" t="s">
        <v>13</v>
      </c>
      <c r="D31" s="153">
        <f t="shared" si="3"/>
        <v>43</v>
      </c>
      <c r="E31" s="32" t="s">
        <v>44</v>
      </c>
      <c r="F31" s="31" t="s">
        <v>31</v>
      </c>
      <c r="G31" s="281" t="s">
        <v>163</v>
      </c>
    </row>
    <row r="32" spans="1:7" ht="16.5" customHeight="1">
      <c r="A32" s="32">
        <f t="shared" si="2"/>
        <v>85</v>
      </c>
      <c r="B32" s="150">
        <v>0.513888888888889</v>
      </c>
      <c r="C32" s="149" t="s">
        <v>13</v>
      </c>
      <c r="D32" s="153">
        <f t="shared" si="3"/>
        <v>44</v>
      </c>
      <c r="E32" s="32" t="s">
        <v>19</v>
      </c>
      <c r="F32" s="31" t="s">
        <v>27</v>
      </c>
      <c r="G32" s="281" t="s">
        <v>174</v>
      </c>
    </row>
    <row r="33" spans="1:7" ht="16.5" customHeight="1">
      <c r="A33" s="32">
        <f t="shared" si="2"/>
        <v>86</v>
      </c>
      <c r="B33" s="150">
        <v>0.5381944444444444</v>
      </c>
      <c r="C33" s="149" t="s">
        <v>13</v>
      </c>
      <c r="D33" s="153">
        <f t="shared" si="3"/>
        <v>45</v>
      </c>
      <c r="E33" s="32" t="s">
        <v>30</v>
      </c>
      <c r="F33" s="172" t="s">
        <v>93</v>
      </c>
      <c r="G33" s="281" t="s">
        <v>178</v>
      </c>
    </row>
    <row r="34" spans="1:7" ht="16.5" customHeight="1">
      <c r="A34" s="32">
        <f t="shared" si="2"/>
        <v>87</v>
      </c>
      <c r="B34" s="150">
        <v>0.5625</v>
      </c>
      <c r="C34" s="149" t="s">
        <v>13</v>
      </c>
      <c r="D34" s="153">
        <f t="shared" si="3"/>
        <v>46</v>
      </c>
      <c r="E34" s="32" t="s">
        <v>17</v>
      </c>
      <c r="F34" s="31" t="s">
        <v>28</v>
      </c>
      <c r="G34" s="281" t="s">
        <v>171</v>
      </c>
    </row>
    <row r="35" spans="1:7" ht="16.5" customHeight="1">
      <c r="A35" s="32">
        <f t="shared" si="2"/>
        <v>88</v>
      </c>
      <c r="B35" s="150">
        <v>0.5868055555555556</v>
      </c>
      <c r="C35" s="149" t="s">
        <v>13</v>
      </c>
      <c r="D35" s="153">
        <f t="shared" si="3"/>
        <v>47</v>
      </c>
      <c r="E35" s="32" t="s">
        <v>30</v>
      </c>
      <c r="F35" s="31" t="s">
        <v>27</v>
      </c>
      <c r="G35" s="281" t="s">
        <v>172</v>
      </c>
    </row>
    <row r="36" spans="1:7" ht="16.5" customHeight="1">
      <c r="A36" s="32">
        <f t="shared" si="2"/>
        <v>89</v>
      </c>
      <c r="B36" s="150">
        <v>0.611111111111111</v>
      </c>
      <c r="C36" s="149" t="s">
        <v>13</v>
      </c>
      <c r="D36" s="153">
        <f t="shared" si="3"/>
        <v>48</v>
      </c>
      <c r="E36" s="32" t="s">
        <v>24</v>
      </c>
      <c r="F36" s="31" t="s">
        <v>29</v>
      </c>
      <c r="G36" s="281" t="s">
        <v>176</v>
      </c>
    </row>
    <row r="37" spans="1:7" ht="16.5" customHeight="1">
      <c r="A37" s="32">
        <f t="shared" si="2"/>
        <v>90</v>
      </c>
      <c r="B37" s="150">
        <v>0.6354166666666666</v>
      </c>
      <c r="C37" s="149" t="s">
        <v>13</v>
      </c>
      <c r="D37" s="153">
        <f t="shared" si="3"/>
        <v>49</v>
      </c>
      <c r="E37" s="32" t="s">
        <v>19</v>
      </c>
      <c r="F37" s="31" t="s">
        <v>45</v>
      </c>
      <c r="G37" s="281" t="s">
        <v>175</v>
      </c>
    </row>
    <row r="38" spans="1:7" ht="16.5" customHeight="1">
      <c r="A38" s="32">
        <f t="shared" si="2"/>
        <v>91</v>
      </c>
      <c r="B38" s="150">
        <v>0.6597222222222222</v>
      </c>
      <c r="C38" s="149" t="s">
        <v>13</v>
      </c>
      <c r="D38" s="153">
        <f t="shared" si="3"/>
        <v>50</v>
      </c>
      <c r="E38" s="32" t="s">
        <v>29</v>
      </c>
      <c r="F38" s="31" t="s">
        <v>31</v>
      </c>
      <c r="G38" s="281" t="s">
        <v>153</v>
      </c>
    </row>
    <row r="39" spans="1:7" ht="16.5" customHeight="1">
      <c r="A39" s="32">
        <f t="shared" si="2"/>
        <v>92</v>
      </c>
      <c r="B39" s="150">
        <v>0.6840277777777778</v>
      </c>
      <c r="C39" s="149" t="s">
        <v>13</v>
      </c>
      <c r="D39" s="153">
        <f t="shared" si="3"/>
        <v>51</v>
      </c>
      <c r="E39" s="32" t="s">
        <v>19</v>
      </c>
      <c r="F39" s="31" t="s">
        <v>28</v>
      </c>
      <c r="G39" s="281" t="s">
        <v>177</v>
      </c>
    </row>
    <row r="40" spans="1:7" ht="16.5" customHeight="1">
      <c r="A40" s="32">
        <f t="shared" si="2"/>
        <v>93</v>
      </c>
      <c r="B40" s="150">
        <v>0.7083333333333334</v>
      </c>
      <c r="C40" s="149" t="s">
        <v>13</v>
      </c>
      <c r="D40" s="153">
        <f t="shared" si="3"/>
        <v>52</v>
      </c>
      <c r="E40" s="32" t="s">
        <v>45</v>
      </c>
      <c r="F40" s="31" t="s">
        <v>31</v>
      </c>
      <c r="G40" s="281" t="s">
        <v>191</v>
      </c>
    </row>
    <row r="41" spans="1:7" ht="16.5" customHeight="1">
      <c r="A41" s="32">
        <f t="shared" si="2"/>
        <v>94</v>
      </c>
      <c r="B41" s="150">
        <v>0.7326388888888888</v>
      </c>
      <c r="C41" s="149" t="s">
        <v>13</v>
      </c>
      <c r="D41" s="153">
        <f t="shared" si="3"/>
        <v>53</v>
      </c>
      <c r="E41" s="32" t="s">
        <v>30</v>
      </c>
      <c r="F41" s="31" t="s">
        <v>28</v>
      </c>
      <c r="G41" s="281" t="s">
        <v>190</v>
      </c>
    </row>
    <row r="42" spans="1:7" ht="16.5" customHeight="1">
      <c r="A42" s="32">
        <f t="shared" si="2"/>
        <v>95</v>
      </c>
      <c r="B42" s="150">
        <v>0.7569444444444445</v>
      </c>
      <c r="C42" s="149" t="s">
        <v>13</v>
      </c>
      <c r="D42" s="153">
        <f t="shared" si="3"/>
        <v>54</v>
      </c>
      <c r="E42" s="32" t="s">
        <v>24</v>
      </c>
      <c r="F42" s="31" t="s">
        <v>45</v>
      </c>
      <c r="G42" s="281" t="s">
        <v>189</v>
      </c>
    </row>
    <row r="43" spans="1:7" ht="16.5" customHeight="1" thickBot="1">
      <c r="A43" s="37">
        <f t="shared" si="2"/>
        <v>96</v>
      </c>
      <c r="B43" s="160">
        <v>0.78125</v>
      </c>
      <c r="C43" s="161" t="s">
        <v>13</v>
      </c>
      <c r="D43" s="173">
        <f t="shared" si="3"/>
        <v>55</v>
      </c>
      <c r="E43" s="37" t="s">
        <v>31</v>
      </c>
      <c r="F43" s="36" t="s">
        <v>28</v>
      </c>
      <c r="G43" s="282" t="s">
        <v>188</v>
      </c>
    </row>
  </sheetData>
  <mergeCells count="4">
    <mergeCell ref="A23:G23"/>
    <mergeCell ref="E24:F24"/>
    <mergeCell ref="A1:G1"/>
    <mergeCell ref="E2:F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8515625" style="3" customWidth="1"/>
    <col min="2" max="7" width="9.140625" style="3" customWidth="1"/>
    <col min="8" max="8" width="8.8515625" style="3" customWidth="1"/>
    <col min="9" max="9" width="8.00390625" style="3" customWidth="1"/>
    <col min="10" max="16384" width="9.140625" style="3" customWidth="1"/>
  </cols>
  <sheetData>
    <row r="1" spans="1:10" ht="15.75">
      <c r="A1" s="314" t="s">
        <v>35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20.25" customHeight="1">
      <c r="A2" s="315" t="s">
        <v>36</v>
      </c>
      <c r="B2" s="315"/>
      <c r="C2" s="315"/>
      <c r="D2" s="315"/>
      <c r="E2" s="315"/>
      <c r="F2" s="315"/>
      <c r="G2" s="315"/>
      <c r="H2" s="315"/>
      <c r="I2" s="315"/>
      <c r="J2" s="315"/>
    </row>
    <row r="3" ht="13.5" thickBot="1"/>
    <row r="4" spans="1:10" ht="13.5" thickBot="1">
      <c r="A4" s="4" t="s">
        <v>3</v>
      </c>
      <c r="B4" s="5" t="s">
        <v>7</v>
      </c>
      <c r="C4" s="6" t="s">
        <v>8</v>
      </c>
      <c r="D4" s="5"/>
      <c r="E4" s="316"/>
      <c r="F4" s="316"/>
      <c r="G4" s="316"/>
      <c r="H4" s="316"/>
      <c r="I4" s="316" t="s">
        <v>6</v>
      </c>
      <c r="J4" s="317"/>
    </row>
    <row r="5" spans="1:10" ht="15.75">
      <c r="A5" s="7">
        <v>97</v>
      </c>
      <c r="B5" s="8">
        <v>0.3541666666666667</v>
      </c>
      <c r="C5" s="9" t="s">
        <v>12</v>
      </c>
      <c r="D5" s="9" t="s">
        <v>32</v>
      </c>
      <c r="E5" s="324" t="s">
        <v>124</v>
      </c>
      <c r="F5" s="324"/>
      <c r="G5" s="324" t="s">
        <v>21</v>
      </c>
      <c r="H5" s="324"/>
      <c r="I5" s="325" t="s">
        <v>198</v>
      </c>
      <c r="J5" s="313"/>
    </row>
    <row r="6" spans="1:10" ht="15.75">
      <c r="A6" s="10">
        <f>A5+1</f>
        <v>98</v>
      </c>
      <c r="B6" s="11">
        <v>0.3819444444444444</v>
      </c>
      <c r="C6" s="12" t="s">
        <v>12</v>
      </c>
      <c r="D6" s="12" t="s">
        <v>32</v>
      </c>
      <c r="E6" s="328" t="s">
        <v>68</v>
      </c>
      <c r="F6" s="328"/>
      <c r="G6" s="328" t="s">
        <v>67</v>
      </c>
      <c r="H6" s="328"/>
      <c r="I6" s="326" t="s">
        <v>199</v>
      </c>
      <c r="J6" s="327"/>
    </row>
    <row r="7" spans="1:10" ht="15.75">
      <c r="A7" s="10">
        <f aca="true" t="shared" si="0" ref="A7:A12">A6+1</f>
        <v>99</v>
      </c>
      <c r="B7" s="11">
        <v>0.40972222222222227</v>
      </c>
      <c r="C7" s="12" t="s">
        <v>13</v>
      </c>
      <c r="D7" s="12" t="s">
        <v>33</v>
      </c>
      <c r="E7" s="328" t="s">
        <v>28</v>
      </c>
      <c r="F7" s="328"/>
      <c r="G7" s="328" t="s">
        <v>80</v>
      </c>
      <c r="H7" s="328"/>
      <c r="I7" s="326" t="s">
        <v>200</v>
      </c>
      <c r="J7" s="327"/>
    </row>
    <row r="8" spans="1:10" ht="15.75">
      <c r="A8" s="10">
        <f t="shared" si="0"/>
        <v>100</v>
      </c>
      <c r="B8" s="11">
        <v>0.4375</v>
      </c>
      <c r="C8" s="12" t="s">
        <v>12</v>
      </c>
      <c r="D8" s="12" t="s">
        <v>33</v>
      </c>
      <c r="E8" s="329" t="s">
        <v>21</v>
      </c>
      <c r="F8" s="319"/>
      <c r="G8" s="329" t="s">
        <v>67</v>
      </c>
      <c r="H8" s="319"/>
      <c r="I8" s="320" t="s">
        <v>201</v>
      </c>
      <c r="J8" s="321"/>
    </row>
    <row r="9" spans="1:10" ht="15.75">
      <c r="A9" s="10">
        <f t="shared" si="0"/>
        <v>101</v>
      </c>
      <c r="B9" s="11">
        <v>0.46527777777777773</v>
      </c>
      <c r="C9" s="12" t="s">
        <v>12</v>
      </c>
      <c r="D9" s="12" t="s">
        <v>34</v>
      </c>
      <c r="E9" s="328" t="s">
        <v>124</v>
      </c>
      <c r="F9" s="328"/>
      <c r="G9" s="328" t="s">
        <v>68</v>
      </c>
      <c r="H9" s="328"/>
      <c r="I9" s="326" t="s">
        <v>202</v>
      </c>
      <c r="J9" s="327"/>
    </row>
    <row r="10" spans="1:10" ht="15.75">
      <c r="A10" s="10">
        <f t="shared" si="0"/>
        <v>102</v>
      </c>
      <c r="B10" s="11">
        <v>0.4930555555555556</v>
      </c>
      <c r="C10" s="12" t="s">
        <v>13</v>
      </c>
      <c r="D10" s="12" t="s">
        <v>34</v>
      </c>
      <c r="E10" s="328" t="s">
        <v>82</v>
      </c>
      <c r="F10" s="328"/>
      <c r="G10" s="328" t="s">
        <v>79</v>
      </c>
      <c r="H10" s="328"/>
      <c r="I10" s="326" t="s">
        <v>203</v>
      </c>
      <c r="J10" s="327"/>
    </row>
    <row r="11" spans="1:10" ht="15.75">
      <c r="A11" s="10">
        <f t="shared" si="0"/>
        <v>103</v>
      </c>
      <c r="B11" s="11">
        <v>0.5208333333333334</v>
      </c>
      <c r="C11" s="12" t="s">
        <v>14</v>
      </c>
      <c r="D11" s="12" t="s">
        <v>33</v>
      </c>
      <c r="E11" s="329" t="s">
        <v>196</v>
      </c>
      <c r="F11" s="319"/>
      <c r="G11" s="329" t="s">
        <v>92</v>
      </c>
      <c r="H11" s="319"/>
      <c r="I11" s="326" t="s">
        <v>204</v>
      </c>
      <c r="J11" s="327"/>
    </row>
    <row r="12" spans="1:10" ht="16.5" thickBot="1">
      <c r="A12" s="10">
        <f t="shared" si="0"/>
        <v>104</v>
      </c>
      <c r="B12" s="11">
        <v>0.5555555555555556</v>
      </c>
      <c r="C12" s="12" t="s">
        <v>14</v>
      </c>
      <c r="D12" s="12" t="s">
        <v>34</v>
      </c>
      <c r="E12" s="329" t="s">
        <v>197</v>
      </c>
      <c r="F12" s="319"/>
      <c r="G12" s="329" t="s">
        <v>63</v>
      </c>
      <c r="H12" s="319"/>
      <c r="I12" s="326" t="s">
        <v>205</v>
      </c>
      <c r="J12" s="327"/>
    </row>
    <row r="13" spans="1:10" ht="17.25" thickBot="1">
      <c r="A13" s="13"/>
      <c r="B13" s="14">
        <v>0.59375</v>
      </c>
      <c r="C13" s="322" t="s">
        <v>16</v>
      </c>
      <c r="D13" s="322"/>
      <c r="E13" s="322"/>
      <c r="F13" s="322"/>
      <c r="G13" s="322"/>
      <c r="H13" s="322"/>
      <c r="I13" s="322"/>
      <c r="J13" s="323"/>
    </row>
  </sheetData>
  <mergeCells count="29">
    <mergeCell ref="A1:J1"/>
    <mergeCell ref="A2:J2"/>
    <mergeCell ref="E4:H4"/>
    <mergeCell ref="I4:J4"/>
    <mergeCell ref="I9:J9"/>
    <mergeCell ref="E5:F5"/>
    <mergeCell ref="G5:H5"/>
    <mergeCell ref="I5:J5"/>
    <mergeCell ref="E6:F6"/>
    <mergeCell ref="G6:H6"/>
    <mergeCell ref="I6:J6"/>
    <mergeCell ref="I7:J7"/>
    <mergeCell ref="C13:J13"/>
    <mergeCell ref="E11:F11"/>
    <mergeCell ref="E12:F12"/>
    <mergeCell ref="G11:H11"/>
    <mergeCell ref="G12:H12"/>
    <mergeCell ref="I11:J11"/>
    <mergeCell ref="I12:J12"/>
    <mergeCell ref="I10:J10"/>
    <mergeCell ref="E7:F7"/>
    <mergeCell ref="E10:F10"/>
    <mergeCell ref="G7:H7"/>
    <mergeCell ref="G10:H10"/>
    <mergeCell ref="E8:F8"/>
    <mergeCell ref="G8:H8"/>
    <mergeCell ref="I8:J8"/>
    <mergeCell ref="E9:F9"/>
    <mergeCell ref="G9:H9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4"/>
  <sheetViews>
    <sheetView zoomScale="75" zoomScaleNormal="75" workbookViewId="0" topLeftCell="A1">
      <selection activeCell="N49" sqref="N49"/>
    </sheetView>
  </sheetViews>
  <sheetFormatPr defaultColWidth="9.140625" defaultRowHeight="12.75" customHeight="1"/>
  <cols>
    <col min="1" max="1" width="3.421875" style="38" customWidth="1"/>
    <col min="2" max="2" width="6.7109375" style="38" customWidth="1"/>
    <col min="3" max="3" width="4.00390625" style="38" customWidth="1"/>
    <col min="4" max="4" width="4.28125" style="38" customWidth="1"/>
    <col min="5" max="5" width="4.140625" style="38" customWidth="1"/>
    <col min="6" max="6" width="6.7109375" style="38" customWidth="1"/>
    <col min="7" max="7" width="3.8515625" style="38" customWidth="1"/>
    <col min="8" max="8" width="6.7109375" style="38" customWidth="1"/>
    <col min="9" max="9" width="3.28125" style="285" customWidth="1"/>
    <col min="10" max="10" width="3.57421875" style="285" customWidth="1"/>
    <col min="11" max="11" width="2.00390625" style="38" customWidth="1"/>
    <col min="12" max="12" width="4.57421875" style="38" customWidth="1"/>
    <col min="13" max="13" width="6.7109375" style="38" customWidth="1"/>
    <col min="14" max="14" width="4.00390625" style="38" customWidth="1"/>
    <col min="15" max="15" width="3.7109375" style="38" customWidth="1"/>
    <col min="16" max="16" width="4.140625" style="38" customWidth="1"/>
    <col min="17" max="17" width="6.7109375" style="38" customWidth="1"/>
    <col min="18" max="18" width="3.8515625" style="38" customWidth="1"/>
    <col min="19" max="19" width="6.28125" style="38" customWidth="1"/>
    <col min="20" max="20" width="2.00390625" style="285" customWidth="1"/>
    <col min="21" max="21" width="4.00390625" style="285" customWidth="1"/>
    <col min="22" max="22" width="2.00390625" style="38" customWidth="1"/>
    <col min="23" max="23" width="4.00390625" style="38" customWidth="1"/>
    <col min="24" max="24" width="5.8515625" style="38" customWidth="1"/>
    <col min="25" max="25" width="4.00390625" style="38" customWidth="1"/>
    <col min="26" max="26" width="4.28125" style="38" customWidth="1"/>
    <col min="27" max="27" width="4.140625" style="38" customWidth="1"/>
    <col min="28" max="28" width="6.7109375" style="38" customWidth="1"/>
    <col min="29" max="29" width="3.8515625" style="38" customWidth="1"/>
    <col min="30" max="30" width="6.7109375" style="38" customWidth="1"/>
    <col min="31" max="31" width="2.7109375" style="285" customWidth="1"/>
    <col min="32" max="32" width="3.140625" style="285" customWidth="1"/>
    <col min="33" max="16384" width="9.140625" style="38" customWidth="1"/>
  </cols>
  <sheetData>
    <row r="1" spans="1:32" s="1" customFormat="1" ht="12.75" customHeight="1">
      <c r="A1" s="421" t="s">
        <v>26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</row>
    <row r="2" spans="1:32" s="40" customFormat="1" ht="12.75" customHeight="1" thickBot="1">
      <c r="A2" s="378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L2" s="378" t="s">
        <v>1</v>
      </c>
      <c r="M2" s="378"/>
      <c r="N2" s="378"/>
      <c r="O2" s="378"/>
      <c r="P2" s="378"/>
      <c r="Q2" s="378"/>
      <c r="R2" s="378"/>
      <c r="S2" s="378"/>
      <c r="T2" s="378"/>
      <c r="U2" s="378"/>
      <c r="W2" s="378" t="s">
        <v>2</v>
      </c>
      <c r="X2" s="378"/>
      <c r="Y2" s="378"/>
      <c r="Z2" s="378"/>
      <c r="AA2" s="378"/>
      <c r="AB2" s="378"/>
      <c r="AC2" s="378"/>
      <c r="AD2" s="378"/>
      <c r="AE2" s="378"/>
      <c r="AF2" s="378"/>
    </row>
    <row r="3" spans="1:32" s="115" customFormat="1" ht="12.75" customHeight="1" thickBot="1">
      <c r="A3" s="120" t="s">
        <v>3</v>
      </c>
      <c r="B3" s="16" t="s">
        <v>4</v>
      </c>
      <c r="C3" s="121" t="s">
        <v>5</v>
      </c>
      <c r="D3" s="16"/>
      <c r="E3" s="407"/>
      <c r="F3" s="408"/>
      <c r="G3" s="408"/>
      <c r="H3" s="409"/>
      <c r="I3" s="410" t="s">
        <v>6</v>
      </c>
      <c r="J3" s="411"/>
      <c r="L3" s="39" t="s">
        <v>3</v>
      </c>
      <c r="M3" s="39" t="s">
        <v>7</v>
      </c>
      <c r="N3" s="119" t="s">
        <v>8</v>
      </c>
      <c r="O3" s="39"/>
      <c r="P3" s="383"/>
      <c r="Q3" s="384"/>
      <c r="R3" s="384"/>
      <c r="S3" s="384"/>
      <c r="T3" s="424" t="s">
        <v>6</v>
      </c>
      <c r="U3" s="353"/>
      <c r="V3" s="117"/>
      <c r="W3" s="39" t="s">
        <v>3</v>
      </c>
      <c r="X3" s="118" t="s">
        <v>7</v>
      </c>
      <c r="Y3" s="116" t="s">
        <v>8</v>
      </c>
      <c r="Z3" s="39"/>
      <c r="AA3" s="383"/>
      <c r="AB3" s="384"/>
      <c r="AC3" s="384"/>
      <c r="AD3" s="385"/>
      <c r="AE3" s="422" t="s">
        <v>6</v>
      </c>
      <c r="AF3" s="423"/>
    </row>
    <row r="4" spans="1:32" s="40" customFormat="1" ht="12.75" customHeight="1">
      <c r="A4" s="57">
        <v>1</v>
      </c>
      <c r="B4" s="42">
        <v>0.375</v>
      </c>
      <c r="C4" s="61" t="s">
        <v>12</v>
      </c>
      <c r="D4" s="63">
        <v>1</v>
      </c>
      <c r="E4" s="75" t="s">
        <v>17</v>
      </c>
      <c r="F4" s="69"/>
      <c r="G4" s="75" t="s">
        <v>27</v>
      </c>
      <c r="H4" s="76"/>
      <c r="I4" s="416" t="s">
        <v>100</v>
      </c>
      <c r="J4" s="417"/>
      <c r="L4" s="132">
        <v>18</v>
      </c>
      <c r="M4" s="137">
        <v>0.375</v>
      </c>
      <c r="N4" s="131" t="s">
        <v>14</v>
      </c>
      <c r="O4" s="130">
        <v>1</v>
      </c>
      <c r="P4" s="412" t="s">
        <v>17</v>
      </c>
      <c r="Q4" s="413"/>
      <c r="R4" s="414" t="s">
        <v>18</v>
      </c>
      <c r="S4" s="415"/>
      <c r="T4" s="426" t="s">
        <v>94</v>
      </c>
      <c r="U4" s="427"/>
      <c r="V4" s="49"/>
      <c r="W4" s="57">
        <v>31</v>
      </c>
      <c r="X4" s="123">
        <v>0.3541666666666667</v>
      </c>
      <c r="Y4" s="102" t="s">
        <v>13</v>
      </c>
      <c r="Z4" s="60">
        <v>10</v>
      </c>
      <c r="AA4" s="365" t="s">
        <v>17</v>
      </c>
      <c r="AB4" s="366"/>
      <c r="AC4" s="369" t="s">
        <v>27</v>
      </c>
      <c r="AD4" s="370"/>
      <c r="AE4" s="425" t="s">
        <v>107</v>
      </c>
      <c r="AF4" s="406"/>
    </row>
    <row r="5" spans="1:32" s="40" customFormat="1" ht="12.75" customHeight="1">
      <c r="A5" s="43">
        <f aca="true" t="shared" si="0" ref="A5:A11">A4+1</f>
        <v>2</v>
      </c>
      <c r="B5" s="2">
        <v>0.40277777777777773</v>
      </c>
      <c r="C5" s="62" t="s">
        <v>12</v>
      </c>
      <c r="D5" s="64">
        <f aca="true" t="shared" si="1" ref="D5:D11">D4+1</f>
        <v>2</v>
      </c>
      <c r="E5" s="72" t="s">
        <v>22</v>
      </c>
      <c r="F5" s="67"/>
      <c r="G5" s="72" t="s">
        <v>20</v>
      </c>
      <c r="H5" s="68"/>
      <c r="I5" s="401" t="s">
        <v>101</v>
      </c>
      <c r="J5" s="402"/>
      <c r="L5" s="44">
        <f aca="true" t="shared" si="2" ref="L5:L16">L4+1</f>
        <v>19</v>
      </c>
      <c r="M5" s="2">
        <v>0.40277777777777773</v>
      </c>
      <c r="N5" s="134" t="s">
        <v>14</v>
      </c>
      <c r="O5" s="59">
        <v>2</v>
      </c>
      <c r="P5" s="371" t="s">
        <v>93</v>
      </c>
      <c r="Q5" s="372"/>
      <c r="R5" s="399" t="s">
        <v>23</v>
      </c>
      <c r="S5" s="400"/>
      <c r="T5" s="373" t="s">
        <v>95</v>
      </c>
      <c r="U5" s="349"/>
      <c r="V5" s="49"/>
      <c r="W5" s="43">
        <f aca="true" t="shared" si="3" ref="W5:W22">W4+1</f>
        <v>32</v>
      </c>
      <c r="X5" s="124">
        <v>0.37847222222222227</v>
      </c>
      <c r="Y5" s="103" t="s">
        <v>13</v>
      </c>
      <c r="Z5" s="55">
        <f aca="true" t="shared" si="4" ref="Z5:Z22">Z4+1</f>
        <v>11</v>
      </c>
      <c r="AA5" s="308" t="s">
        <v>30</v>
      </c>
      <c r="AB5" s="309"/>
      <c r="AC5" s="367" t="s">
        <v>45</v>
      </c>
      <c r="AD5" s="368"/>
      <c r="AE5" s="420" t="s">
        <v>108</v>
      </c>
      <c r="AF5" s="351"/>
    </row>
    <row r="6" spans="1:32" s="40" customFormat="1" ht="12.75" customHeight="1">
      <c r="A6" s="43">
        <f t="shared" si="0"/>
        <v>3</v>
      </c>
      <c r="B6" s="2">
        <v>0.4270833333333333</v>
      </c>
      <c r="C6" s="62" t="s">
        <v>12</v>
      </c>
      <c r="D6" s="64">
        <f t="shared" si="1"/>
        <v>3</v>
      </c>
      <c r="E6" s="72" t="s">
        <v>19</v>
      </c>
      <c r="F6" s="67"/>
      <c r="G6" s="72" t="s">
        <v>21</v>
      </c>
      <c r="H6" s="68"/>
      <c r="I6" s="401" t="s">
        <v>102</v>
      </c>
      <c r="J6" s="402"/>
      <c r="L6" s="44">
        <f t="shared" si="2"/>
        <v>20</v>
      </c>
      <c r="M6" s="2">
        <v>0.4305555555555556</v>
      </c>
      <c r="N6" s="134" t="s">
        <v>14</v>
      </c>
      <c r="O6" s="59">
        <v>3</v>
      </c>
      <c r="P6" s="371" t="s">
        <v>19</v>
      </c>
      <c r="Q6" s="372"/>
      <c r="R6" s="399" t="s">
        <v>37</v>
      </c>
      <c r="S6" s="400"/>
      <c r="T6" s="373" t="s">
        <v>96</v>
      </c>
      <c r="U6" s="349"/>
      <c r="V6" s="49"/>
      <c r="W6" s="43">
        <f t="shared" si="3"/>
        <v>33</v>
      </c>
      <c r="X6" s="124">
        <v>0.40277777777777773</v>
      </c>
      <c r="Y6" s="103" t="s">
        <v>13</v>
      </c>
      <c r="Z6" s="55">
        <f t="shared" si="4"/>
        <v>12</v>
      </c>
      <c r="AA6" s="308" t="s">
        <v>19</v>
      </c>
      <c r="AB6" s="309"/>
      <c r="AC6" s="308" t="s">
        <v>93</v>
      </c>
      <c r="AD6" s="309"/>
      <c r="AE6" s="420" t="s">
        <v>109</v>
      </c>
      <c r="AF6" s="351"/>
    </row>
    <row r="7" spans="1:32" s="40" customFormat="1" ht="12.75" customHeight="1">
      <c r="A7" s="43">
        <f t="shared" si="0"/>
        <v>4</v>
      </c>
      <c r="B7" s="2">
        <v>0.4513888888888889</v>
      </c>
      <c r="C7" s="62" t="s">
        <v>12</v>
      </c>
      <c r="D7" s="64">
        <f t="shared" si="1"/>
        <v>4</v>
      </c>
      <c r="E7" s="72" t="s">
        <v>17</v>
      </c>
      <c r="F7" s="68"/>
      <c r="G7" s="72" t="s">
        <v>22</v>
      </c>
      <c r="H7" s="68"/>
      <c r="I7" s="401" t="s">
        <v>103</v>
      </c>
      <c r="J7" s="402"/>
      <c r="L7" s="44">
        <f t="shared" si="2"/>
        <v>21</v>
      </c>
      <c r="M7" s="2">
        <v>0.4583333333333333</v>
      </c>
      <c r="N7" s="134" t="s">
        <v>14</v>
      </c>
      <c r="O7" s="59">
        <v>4</v>
      </c>
      <c r="P7" s="371" t="s">
        <v>17</v>
      </c>
      <c r="Q7" s="372"/>
      <c r="R7" s="399" t="s">
        <v>38</v>
      </c>
      <c r="S7" s="400"/>
      <c r="T7" s="373" t="s">
        <v>97</v>
      </c>
      <c r="U7" s="349"/>
      <c r="V7" s="49"/>
      <c r="W7" s="43">
        <f t="shared" si="3"/>
        <v>34</v>
      </c>
      <c r="X7" s="124">
        <v>0.4270833333333333</v>
      </c>
      <c r="Y7" s="103" t="s">
        <v>13</v>
      </c>
      <c r="Z7" s="55">
        <f t="shared" si="4"/>
        <v>13</v>
      </c>
      <c r="AA7" s="308" t="s">
        <v>29</v>
      </c>
      <c r="AB7" s="309"/>
      <c r="AC7" s="367" t="s">
        <v>28</v>
      </c>
      <c r="AD7" s="368"/>
      <c r="AE7" s="420" t="s">
        <v>110</v>
      </c>
      <c r="AF7" s="351"/>
    </row>
    <row r="8" spans="1:32" s="40" customFormat="1" ht="12.75" customHeight="1">
      <c r="A8" s="43">
        <f t="shared" si="0"/>
        <v>5</v>
      </c>
      <c r="B8" s="2">
        <v>0.4756944444444444</v>
      </c>
      <c r="C8" s="62" t="s">
        <v>12</v>
      </c>
      <c r="D8" s="64">
        <f t="shared" si="1"/>
        <v>5</v>
      </c>
      <c r="E8" s="70" t="s">
        <v>27</v>
      </c>
      <c r="F8" s="71"/>
      <c r="G8" s="72" t="s">
        <v>20</v>
      </c>
      <c r="H8" s="68"/>
      <c r="I8" s="401" t="s">
        <v>104</v>
      </c>
      <c r="J8" s="402"/>
      <c r="L8" s="44">
        <f t="shared" si="2"/>
        <v>22</v>
      </c>
      <c r="M8" s="2">
        <v>0.4861111111111111</v>
      </c>
      <c r="N8" s="134" t="s">
        <v>14</v>
      </c>
      <c r="O8" s="59">
        <v>5</v>
      </c>
      <c r="P8" s="371" t="s">
        <v>18</v>
      </c>
      <c r="Q8" s="372"/>
      <c r="R8" s="399" t="s">
        <v>19</v>
      </c>
      <c r="S8" s="400"/>
      <c r="T8" s="373" t="s">
        <v>98</v>
      </c>
      <c r="U8" s="349"/>
      <c r="V8" s="49"/>
      <c r="W8" s="43">
        <f t="shared" si="3"/>
        <v>35</v>
      </c>
      <c r="X8" s="124">
        <v>0.4513888888888889</v>
      </c>
      <c r="Y8" s="103" t="s">
        <v>13</v>
      </c>
      <c r="Z8" s="55">
        <f t="shared" si="4"/>
        <v>14</v>
      </c>
      <c r="AA8" s="308" t="s">
        <v>24</v>
      </c>
      <c r="AB8" s="309"/>
      <c r="AC8" s="367" t="s">
        <v>44</v>
      </c>
      <c r="AD8" s="368"/>
      <c r="AE8" s="420" t="s">
        <v>111</v>
      </c>
      <c r="AF8" s="351"/>
    </row>
    <row r="9" spans="1:32" s="40" customFormat="1" ht="12.75" customHeight="1">
      <c r="A9" s="43">
        <f t="shared" si="0"/>
        <v>6</v>
      </c>
      <c r="B9" s="2">
        <v>0.5</v>
      </c>
      <c r="C9" s="62" t="s">
        <v>12</v>
      </c>
      <c r="D9" s="64">
        <f t="shared" si="1"/>
        <v>6</v>
      </c>
      <c r="E9" s="72" t="s">
        <v>22</v>
      </c>
      <c r="F9" s="67"/>
      <c r="G9" s="72" t="s">
        <v>21</v>
      </c>
      <c r="H9" s="68"/>
      <c r="I9" s="401" t="s">
        <v>105</v>
      </c>
      <c r="J9" s="402"/>
      <c r="L9" s="44">
        <f t="shared" si="2"/>
        <v>23</v>
      </c>
      <c r="M9" s="2">
        <v>0.513888888888889</v>
      </c>
      <c r="N9" s="134" t="s">
        <v>14</v>
      </c>
      <c r="O9" s="59">
        <v>6</v>
      </c>
      <c r="P9" s="371" t="s">
        <v>93</v>
      </c>
      <c r="Q9" s="372"/>
      <c r="R9" s="399" t="s">
        <v>39</v>
      </c>
      <c r="S9" s="400"/>
      <c r="T9" s="373" t="s">
        <v>118</v>
      </c>
      <c r="U9" s="349"/>
      <c r="V9" s="49"/>
      <c r="W9" s="43">
        <f t="shared" si="3"/>
        <v>36</v>
      </c>
      <c r="X9" s="124">
        <v>0.4756944444444444</v>
      </c>
      <c r="Y9" s="103" t="s">
        <v>13</v>
      </c>
      <c r="Z9" s="55">
        <f t="shared" si="4"/>
        <v>15</v>
      </c>
      <c r="AA9" s="308" t="s">
        <v>17</v>
      </c>
      <c r="AB9" s="309"/>
      <c r="AC9" s="367" t="s">
        <v>29</v>
      </c>
      <c r="AD9" s="368"/>
      <c r="AE9" s="420" t="s">
        <v>112</v>
      </c>
      <c r="AF9" s="351"/>
    </row>
    <row r="10" spans="1:32" s="40" customFormat="1" ht="12.75" customHeight="1">
      <c r="A10" s="43">
        <f t="shared" si="0"/>
        <v>7</v>
      </c>
      <c r="B10" s="2">
        <v>0.5243055555555556</v>
      </c>
      <c r="C10" s="62" t="s">
        <v>12</v>
      </c>
      <c r="D10" s="64">
        <f t="shared" si="1"/>
        <v>7</v>
      </c>
      <c r="E10" s="72" t="s">
        <v>17</v>
      </c>
      <c r="F10" s="68"/>
      <c r="G10" s="72" t="s">
        <v>20</v>
      </c>
      <c r="H10" s="68"/>
      <c r="I10" s="401" t="s">
        <v>106</v>
      </c>
      <c r="J10" s="402"/>
      <c r="L10" s="44">
        <f t="shared" si="2"/>
        <v>24</v>
      </c>
      <c r="M10" s="2">
        <v>0.5416666666666666</v>
      </c>
      <c r="N10" s="134" t="s">
        <v>14</v>
      </c>
      <c r="O10" s="59">
        <v>7</v>
      </c>
      <c r="P10" s="371" t="s">
        <v>23</v>
      </c>
      <c r="Q10" s="372"/>
      <c r="R10" s="399" t="s">
        <v>40</v>
      </c>
      <c r="S10" s="400"/>
      <c r="T10" s="373" t="s">
        <v>117</v>
      </c>
      <c r="U10" s="349"/>
      <c r="V10" s="49"/>
      <c r="W10" s="43">
        <f t="shared" si="3"/>
        <v>37</v>
      </c>
      <c r="X10" s="124">
        <v>0.5</v>
      </c>
      <c r="Y10" s="103" t="s">
        <v>13</v>
      </c>
      <c r="Z10" s="55">
        <f t="shared" si="4"/>
        <v>16</v>
      </c>
      <c r="AA10" s="308" t="s">
        <v>30</v>
      </c>
      <c r="AB10" s="309"/>
      <c r="AC10" s="367" t="s">
        <v>19</v>
      </c>
      <c r="AD10" s="368"/>
      <c r="AE10" s="420" t="s">
        <v>113</v>
      </c>
      <c r="AF10" s="351"/>
    </row>
    <row r="11" spans="1:32" s="40" customFormat="1" ht="12.75" customHeight="1" thickBot="1">
      <c r="A11" s="47">
        <f t="shared" si="0"/>
        <v>8</v>
      </c>
      <c r="B11" s="46">
        <v>0.548611111111111</v>
      </c>
      <c r="C11" s="88" t="s">
        <v>12</v>
      </c>
      <c r="D11" s="89">
        <f t="shared" si="1"/>
        <v>8</v>
      </c>
      <c r="E11" s="90" t="s">
        <v>27</v>
      </c>
      <c r="F11" s="91"/>
      <c r="G11" s="92" t="s">
        <v>19</v>
      </c>
      <c r="H11" s="93"/>
      <c r="I11" s="403" t="s">
        <v>123</v>
      </c>
      <c r="J11" s="404"/>
      <c r="L11" s="44">
        <f t="shared" si="2"/>
        <v>25</v>
      </c>
      <c r="M11" s="2">
        <v>0.5694444444444444</v>
      </c>
      <c r="N11" s="134" t="s">
        <v>14</v>
      </c>
      <c r="O11" s="59">
        <v>8</v>
      </c>
      <c r="P11" s="371" t="s">
        <v>17</v>
      </c>
      <c r="Q11" s="372"/>
      <c r="R11" s="399" t="s">
        <v>93</v>
      </c>
      <c r="S11" s="400"/>
      <c r="T11" s="373" t="s">
        <v>116</v>
      </c>
      <c r="U11" s="349"/>
      <c r="V11" s="49"/>
      <c r="W11" s="43">
        <f t="shared" si="3"/>
        <v>38</v>
      </c>
      <c r="X11" s="124">
        <v>0.5243055555555556</v>
      </c>
      <c r="Y11" s="103" t="s">
        <v>13</v>
      </c>
      <c r="Z11" s="55">
        <f t="shared" si="4"/>
        <v>17</v>
      </c>
      <c r="AA11" s="308" t="s">
        <v>93</v>
      </c>
      <c r="AB11" s="309"/>
      <c r="AC11" s="367" t="s">
        <v>45</v>
      </c>
      <c r="AD11" s="368"/>
      <c r="AE11" s="420" t="s">
        <v>125</v>
      </c>
      <c r="AF11" s="351"/>
    </row>
    <row r="12" spans="1:32" s="40" customFormat="1" ht="12.75" customHeight="1" thickBot="1">
      <c r="A12" s="49"/>
      <c r="B12" s="50"/>
      <c r="C12" s="51"/>
      <c r="D12" s="51"/>
      <c r="E12" s="58"/>
      <c r="F12" s="58"/>
      <c r="G12" s="58"/>
      <c r="H12" s="58"/>
      <c r="I12" s="278"/>
      <c r="J12" s="278"/>
      <c r="L12" s="44">
        <f t="shared" si="2"/>
        <v>26</v>
      </c>
      <c r="M12" s="2">
        <v>0.5972222222222222</v>
      </c>
      <c r="N12" s="134" t="s">
        <v>14</v>
      </c>
      <c r="O12" s="59">
        <v>9</v>
      </c>
      <c r="P12" s="371" t="s">
        <v>23</v>
      </c>
      <c r="Q12" s="372"/>
      <c r="R12" s="399" t="s">
        <v>37</v>
      </c>
      <c r="S12" s="400"/>
      <c r="T12" s="373" t="s">
        <v>115</v>
      </c>
      <c r="U12" s="349"/>
      <c r="V12" s="49"/>
      <c r="W12" s="43">
        <f t="shared" si="3"/>
        <v>39</v>
      </c>
      <c r="X12" s="124">
        <v>0.548611111111111</v>
      </c>
      <c r="Y12" s="103" t="s">
        <v>13</v>
      </c>
      <c r="Z12" s="55">
        <f t="shared" si="4"/>
        <v>18</v>
      </c>
      <c r="AA12" s="308" t="s">
        <v>24</v>
      </c>
      <c r="AB12" s="309"/>
      <c r="AC12" s="367" t="s">
        <v>28</v>
      </c>
      <c r="AD12" s="368"/>
      <c r="AE12" s="420" t="s">
        <v>126</v>
      </c>
      <c r="AF12" s="351"/>
    </row>
    <row r="13" spans="1:32" s="40" customFormat="1" ht="12.75" customHeight="1">
      <c r="A13" s="57">
        <f>A11+1</f>
        <v>9</v>
      </c>
      <c r="B13" s="15">
        <v>0.6041666666666666</v>
      </c>
      <c r="C13" s="60" t="s">
        <v>13</v>
      </c>
      <c r="D13" s="126">
        <v>1</v>
      </c>
      <c r="E13" s="369" t="s">
        <v>17</v>
      </c>
      <c r="F13" s="370"/>
      <c r="G13" s="365" t="s">
        <v>30</v>
      </c>
      <c r="H13" s="366"/>
      <c r="I13" s="405" t="s">
        <v>145</v>
      </c>
      <c r="J13" s="406"/>
      <c r="L13" s="44">
        <f t="shared" si="2"/>
        <v>27</v>
      </c>
      <c r="M13" s="2">
        <v>0.625</v>
      </c>
      <c r="N13" s="134" t="s">
        <v>14</v>
      </c>
      <c r="O13" s="59">
        <v>10</v>
      </c>
      <c r="P13" s="129" t="s">
        <v>18</v>
      </c>
      <c r="Q13" s="101"/>
      <c r="R13" s="100" t="s">
        <v>40</v>
      </c>
      <c r="S13" s="99"/>
      <c r="T13" s="390" t="s">
        <v>114</v>
      </c>
      <c r="U13" s="342"/>
      <c r="V13" s="49"/>
      <c r="W13" s="43">
        <f t="shared" si="3"/>
        <v>40</v>
      </c>
      <c r="X13" s="124">
        <v>0.5729166666666666</v>
      </c>
      <c r="Y13" s="103" t="s">
        <v>13</v>
      </c>
      <c r="Z13" s="55">
        <f t="shared" si="4"/>
        <v>19</v>
      </c>
      <c r="AA13" s="308" t="s">
        <v>29</v>
      </c>
      <c r="AB13" s="309"/>
      <c r="AC13" s="308" t="s">
        <v>93</v>
      </c>
      <c r="AD13" s="309"/>
      <c r="AE13" s="420" t="s">
        <v>127</v>
      </c>
      <c r="AF13" s="351"/>
    </row>
    <row r="14" spans="1:32" s="40" customFormat="1" ht="12.75" customHeight="1">
      <c r="A14" s="43">
        <f aca="true" t="shared" si="5" ref="A14:A21">A13+1</f>
        <v>10</v>
      </c>
      <c r="B14" s="45">
        <v>0.6284722222222222</v>
      </c>
      <c r="C14" s="55" t="s">
        <v>13</v>
      </c>
      <c r="D14" s="127">
        <f>D13+1</f>
        <v>2</v>
      </c>
      <c r="E14" s="367" t="s">
        <v>19</v>
      </c>
      <c r="F14" s="368"/>
      <c r="G14" s="308" t="s">
        <v>24</v>
      </c>
      <c r="H14" s="309"/>
      <c r="I14" s="391" t="s">
        <v>138</v>
      </c>
      <c r="J14" s="351"/>
      <c r="L14" s="44">
        <f t="shared" si="2"/>
        <v>28</v>
      </c>
      <c r="M14" s="2">
        <v>0.65625</v>
      </c>
      <c r="N14" s="135" t="s">
        <v>15</v>
      </c>
      <c r="O14" s="66"/>
      <c r="P14" s="433" t="s">
        <v>17</v>
      </c>
      <c r="Q14" s="434"/>
      <c r="R14" s="376" t="s">
        <v>18</v>
      </c>
      <c r="S14" s="377"/>
      <c r="T14" s="374" t="s">
        <v>119</v>
      </c>
      <c r="U14" s="375"/>
      <c r="V14" s="49"/>
      <c r="W14" s="43">
        <f t="shared" si="3"/>
        <v>41</v>
      </c>
      <c r="X14" s="124">
        <v>0.5972222222222222</v>
      </c>
      <c r="Y14" s="103" t="s">
        <v>13</v>
      </c>
      <c r="Z14" s="55">
        <f t="shared" si="4"/>
        <v>20</v>
      </c>
      <c r="AA14" s="308" t="s">
        <v>45</v>
      </c>
      <c r="AB14" s="309"/>
      <c r="AC14" s="367" t="s">
        <v>27</v>
      </c>
      <c r="AD14" s="368"/>
      <c r="AE14" s="420" t="s">
        <v>128</v>
      </c>
      <c r="AF14" s="351"/>
    </row>
    <row r="15" spans="1:32" s="40" customFormat="1" ht="12.75" customHeight="1">
      <c r="A15" s="43">
        <f t="shared" si="5"/>
        <v>11</v>
      </c>
      <c r="B15" s="45">
        <v>0.6527777777777778</v>
      </c>
      <c r="C15" s="55" t="s">
        <v>13</v>
      </c>
      <c r="D15" s="127">
        <f>D14+1</f>
        <v>3</v>
      </c>
      <c r="E15" s="367" t="s">
        <v>31</v>
      </c>
      <c r="F15" s="368"/>
      <c r="G15" s="308" t="s">
        <v>17</v>
      </c>
      <c r="H15" s="309"/>
      <c r="I15" s="391" t="s">
        <v>137</v>
      </c>
      <c r="J15" s="351"/>
      <c r="L15" s="44">
        <f t="shared" si="2"/>
        <v>29</v>
      </c>
      <c r="M15" s="2">
        <v>0.71875</v>
      </c>
      <c r="N15" s="135" t="s">
        <v>15</v>
      </c>
      <c r="O15" s="66"/>
      <c r="P15" s="433" t="s">
        <v>17</v>
      </c>
      <c r="Q15" s="434"/>
      <c r="R15" s="376" t="s">
        <v>19</v>
      </c>
      <c r="S15" s="377"/>
      <c r="T15" s="374" t="s">
        <v>120</v>
      </c>
      <c r="U15" s="375"/>
      <c r="V15" s="49"/>
      <c r="W15" s="43">
        <f t="shared" si="3"/>
        <v>42</v>
      </c>
      <c r="X15" s="124">
        <v>0.6215277777777778</v>
      </c>
      <c r="Y15" s="103" t="s">
        <v>13</v>
      </c>
      <c r="Z15" s="55">
        <f t="shared" si="4"/>
        <v>21</v>
      </c>
      <c r="AA15" s="308" t="s">
        <v>28</v>
      </c>
      <c r="AB15" s="309"/>
      <c r="AC15" s="367" t="s">
        <v>44</v>
      </c>
      <c r="AD15" s="368"/>
      <c r="AE15" s="420" t="s">
        <v>129</v>
      </c>
      <c r="AF15" s="351"/>
    </row>
    <row r="16" spans="1:32" s="40" customFormat="1" ht="12.75" customHeight="1" thickBot="1">
      <c r="A16" s="43">
        <f t="shared" si="5"/>
        <v>12</v>
      </c>
      <c r="B16" s="45">
        <v>0.6770833333333334</v>
      </c>
      <c r="C16" s="55" t="s">
        <v>13</v>
      </c>
      <c r="D16" s="127">
        <v>4</v>
      </c>
      <c r="E16" s="367" t="s">
        <v>30</v>
      </c>
      <c r="F16" s="368"/>
      <c r="G16" s="308" t="s">
        <v>24</v>
      </c>
      <c r="H16" s="309"/>
      <c r="I16" s="391" t="s">
        <v>136</v>
      </c>
      <c r="J16" s="351"/>
      <c r="L16" s="133">
        <f t="shared" si="2"/>
        <v>30</v>
      </c>
      <c r="M16" s="46">
        <v>0.78125</v>
      </c>
      <c r="N16" s="136" t="s">
        <v>15</v>
      </c>
      <c r="O16" s="65"/>
      <c r="P16" s="392" t="s">
        <v>18</v>
      </c>
      <c r="Q16" s="393"/>
      <c r="R16" s="394" t="s">
        <v>19</v>
      </c>
      <c r="S16" s="395"/>
      <c r="T16" s="381" t="s">
        <v>155</v>
      </c>
      <c r="U16" s="382"/>
      <c r="V16" s="49"/>
      <c r="W16" s="43">
        <f t="shared" si="3"/>
        <v>43</v>
      </c>
      <c r="X16" s="124">
        <v>0.6458333333333334</v>
      </c>
      <c r="Y16" s="103" t="s">
        <v>13</v>
      </c>
      <c r="Z16" s="55">
        <f t="shared" si="4"/>
        <v>22</v>
      </c>
      <c r="AA16" s="308" t="s">
        <v>29</v>
      </c>
      <c r="AB16" s="309"/>
      <c r="AC16" s="367" t="s">
        <v>45</v>
      </c>
      <c r="AD16" s="368"/>
      <c r="AE16" s="420" t="s">
        <v>132</v>
      </c>
      <c r="AF16" s="351"/>
    </row>
    <row r="17" spans="1:32" s="40" customFormat="1" ht="12.75" customHeight="1">
      <c r="A17" s="43">
        <f t="shared" si="5"/>
        <v>13</v>
      </c>
      <c r="B17" s="45">
        <v>0.7013888888888888</v>
      </c>
      <c r="C17" s="55" t="s">
        <v>13</v>
      </c>
      <c r="D17" s="127">
        <v>5</v>
      </c>
      <c r="E17" s="367" t="s">
        <v>31</v>
      </c>
      <c r="F17" s="368"/>
      <c r="G17" s="308" t="s">
        <v>19</v>
      </c>
      <c r="H17" s="309"/>
      <c r="I17" s="391" t="s">
        <v>135</v>
      </c>
      <c r="J17" s="351"/>
      <c r="T17" s="283"/>
      <c r="U17" s="283"/>
      <c r="V17" s="49"/>
      <c r="W17" s="43">
        <f t="shared" si="3"/>
        <v>44</v>
      </c>
      <c r="X17" s="124">
        <v>0.6701388888888888</v>
      </c>
      <c r="Y17" s="103" t="s">
        <v>13</v>
      </c>
      <c r="Z17" s="55">
        <f t="shared" si="4"/>
        <v>23</v>
      </c>
      <c r="AA17" s="308" t="s">
        <v>93</v>
      </c>
      <c r="AB17" s="309"/>
      <c r="AC17" s="367" t="s">
        <v>44</v>
      </c>
      <c r="AD17" s="368"/>
      <c r="AE17" s="420" t="s">
        <v>131</v>
      </c>
      <c r="AF17" s="351"/>
    </row>
    <row r="18" spans="1:32" s="40" customFormat="1" ht="12.75" customHeight="1">
      <c r="A18" s="43">
        <f t="shared" si="5"/>
        <v>14</v>
      </c>
      <c r="B18" s="45">
        <v>0.7256944444444445</v>
      </c>
      <c r="C18" s="55" t="s">
        <v>13</v>
      </c>
      <c r="D18" s="127">
        <f>D17+1</f>
        <v>6</v>
      </c>
      <c r="E18" s="367" t="s">
        <v>17</v>
      </c>
      <c r="F18" s="368"/>
      <c r="G18" s="308" t="s">
        <v>24</v>
      </c>
      <c r="H18" s="309"/>
      <c r="I18" s="391" t="s">
        <v>134</v>
      </c>
      <c r="J18" s="351"/>
      <c r="T18" s="283"/>
      <c r="U18" s="283"/>
      <c r="V18" s="49"/>
      <c r="W18" s="43">
        <f t="shared" si="3"/>
        <v>45</v>
      </c>
      <c r="X18" s="124">
        <v>0.6944444444444445</v>
      </c>
      <c r="Y18" s="103" t="s">
        <v>13</v>
      </c>
      <c r="Z18" s="55">
        <f t="shared" si="4"/>
        <v>24</v>
      </c>
      <c r="AA18" s="308" t="s">
        <v>27</v>
      </c>
      <c r="AB18" s="309"/>
      <c r="AC18" s="367" t="s">
        <v>28</v>
      </c>
      <c r="AD18" s="368"/>
      <c r="AE18" s="420" t="s">
        <v>130</v>
      </c>
      <c r="AF18" s="351"/>
    </row>
    <row r="19" spans="1:32" s="40" customFormat="1" ht="12.75" customHeight="1">
      <c r="A19" s="43">
        <f t="shared" si="5"/>
        <v>15</v>
      </c>
      <c r="B19" s="45">
        <v>0.75</v>
      </c>
      <c r="C19" s="55" t="s">
        <v>13</v>
      </c>
      <c r="D19" s="127">
        <f>D18+1</f>
        <v>7</v>
      </c>
      <c r="E19" s="367" t="s">
        <v>31</v>
      </c>
      <c r="F19" s="368"/>
      <c r="G19" s="308" t="s">
        <v>30</v>
      </c>
      <c r="H19" s="309"/>
      <c r="I19" s="391" t="s">
        <v>146</v>
      </c>
      <c r="J19" s="351"/>
      <c r="L19" s="49"/>
      <c r="M19" s="49"/>
      <c r="N19" s="49"/>
      <c r="O19" s="49"/>
      <c r="T19" s="284"/>
      <c r="U19" s="284"/>
      <c r="V19" s="49"/>
      <c r="W19" s="43">
        <f t="shared" si="3"/>
        <v>46</v>
      </c>
      <c r="X19" s="124">
        <v>0.7118055555555555</v>
      </c>
      <c r="Y19" s="103" t="s">
        <v>13</v>
      </c>
      <c r="Z19" s="55">
        <f t="shared" si="4"/>
        <v>25</v>
      </c>
      <c r="AA19" s="308" t="s">
        <v>29</v>
      </c>
      <c r="AB19" s="309"/>
      <c r="AC19" s="367" t="s">
        <v>44</v>
      </c>
      <c r="AD19" s="368"/>
      <c r="AE19" s="420" t="s">
        <v>133</v>
      </c>
      <c r="AF19" s="351"/>
    </row>
    <row r="20" spans="1:32" s="105" customFormat="1" ht="12.75" customHeight="1">
      <c r="A20" s="43">
        <f t="shared" si="5"/>
        <v>16</v>
      </c>
      <c r="B20" s="45">
        <v>0.7743055555555555</v>
      </c>
      <c r="C20" s="55" t="s">
        <v>13</v>
      </c>
      <c r="D20" s="127">
        <f>D19+1</f>
        <v>8</v>
      </c>
      <c r="E20" s="367" t="s">
        <v>17</v>
      </c>
      <c r="F20" s="368"/>
      <c r="G20" s="308" t="s">
        <v>19</v>
      </c>
      <c r="H20" s="309"/>
      <c r="I20" s="391" t="s">
        <v>143</v>
      </c>
      <c r="J20" s="351"/>
      <c r="L20" s="51"/>
      <c r="M20" s="51"/>
      <c r="N20" s="51"/>
      <c r="O20" s="51"/>
      <c r="T20" s="278"/>
      <c r="U20" s="278"/>
      <c r="V20" s="51"/>
      <c r="W20" s="43">
        <f t="shared" si="3"/>
        <v>47</v>
      </c>
      <c r="X20" s="124">
        <v>0.7361111111111112</v>
      </c>
      <c r="Y20" s="103" t="s">
        <v>13</v>
      </c>
      <c r="Z20" s="55">
        <f t="shared" si="4"/>
        <v>26</v>
      </c>
      <c r="AA20" s="308" t="s">
        <v>93</v>
      </c>
      <c r="AB20" s="309"/>
      <c r="AC20" s="367" t="s">
        <v>28</v>
      </c>
      <c r="AD20" s="368"/>
      <c r="AE20" s="420" t="s">
        <v>141</v>
      </c>
      <c r="AF20" s="351"/>
    </row>
    <row r="21" spans="1:32" s="105" customFormat="1" ht="12.75" customHeight="1" thickBot="1">
      <c r="A21" s="47">
        <f t="shared" si="5"/>
        <v>17</v>
      </c>
      <c r="B21" s="48">
        <v>0.7986111111111112</v>
      </c>
      <c r="C21" s="56" t="s">
        <v>13</v>
      </c>
      <c r="D21" s="128">
        <f>D20+1</f>
        <v>9</v>
      </c>
      <c r="E21" s="363" t="s">
        <v>31</v>
      </c>
      <c r="F21" s="364"/>
      <c r="G21" s="339" t="s">
        <v>24</v>
      </c>
      <c r="H21" s="340"/>
      <c r="I21" s="397" t="s">
        <v>142</v>
      </c>
      <c r="J21" s="398"/>
      <c r="L21" s="51"/>
      <c r="M21" s="50"/>
      <c r="N21" s="51"/>
      <c r="O21" s="51"/>
      <c r="T21" s="347"/>
      <c r="U21" s="347"/>
      <c r="V21" s="51"/>
      <c r="W21" s="43">
        <f t="shared" si="3"/>
        <v>48</v>
      </c>
      <c r="X21" s="124">
        <v>0.7604166666666666</v>
      </c>
      <c r="Y21" s="103" t="s">
        <v>13</v>
      </c>
      <c r="Z21" s="55">
        <f t="shared" si="4"/>
        <v>27</v>
      </c>
      <c r="AA21" s="308" t="s">
        <v>45</v>
      </c>
      <c r="AB21" s="309"/>
      <c r="AC21" s="367" t="s">
        <v>44</v>
      </c>
      <c r="AD21" s="368"/>
      <c r="AE21" s="420" t="s">
        <v>140</v>
      </c>
      <c r="AF21" s="351"/>
    </row>
    <row r="22" spans="9:32" s="105" customFormat="1" ht="12.75" customHeight="1" thickBot="1">
      <c r="I22" s="293"/>
      <c r="J22" s="293"/>
      <c r="L22" s="51"/>
      <c r="M22" s="50"/>
      <c r="N22" s="51"/>
      <c r="O22" s="51"/>
      <c r="T22" s="347"/>
      <c r="U22" s="347"/>
      <c r="V22" s="51"/>
      <c r="W22" s="47">
        <f t="shared" si="3"/>
        <v>49</v>
      </c>
      <c r="X22" s="125">
        <v>0.7847222222222222</v>
      </c>
      <c r="Y22" s="98" t="s">
        <v>13</v>
      </c>
      <c r="Z22" s="56">
        <f t="shared" si="4"/>
        <v>28</v>
      </c>
      <c r="AA22" s="339" t="s">
        <v>27</v>
      </c>
      <c r="AB22" s="340"/>
      <c r="AC22" s="363" t="s">
        <v>29</v>
      </c>
      <c r="AD22" s="364"/>
      <c r="AE22" s="432" t="s">
        <v>139</v>
      </c>
      <c r="AF22" s="398"/>
    </row>
    <row r="23" spans="9:32" s="105" customFormat="1" ht="12.75" customHeight="1">
      <c r="I23" s="293"/>
      <c r="J23" s="293"/>
      <c r="L23" s="51"/>
      <c r="M23" s="50"/>
      <c r="N23" s="51"/>
      <c r="O23" s="51"/>
      <c r="T23" s="278"/>
      <c r="U23" s="278"/>
      <c r="V23" s="51"/>
      <c r="X23" s="106"/>
      <c r="Z23" s="51"/>
      <c r="AA23" s="122"/>
      <c r="AB23" s="122"/>
      <c r="AC23" s="122"/>
      <c r="AD23" s="122"/>
      <c r="AE23" s="293"/>
      <c r="AF23" s="293"/>
    </row>
    <row r="24" spans="1:32" s="40" customFormat="1" ht="12.75" customHeight="1" thickBot="1">
      <c r="A24" s="354" t="s">
        <v>9</v>
      </c>
      <c r="B24" s="354"/>
      <c r="C24" s="354"/>
      <c r="D24" s="354"/>
      <c r="E24" s="354"/>
      <c r="F24" s="354"/>
      <c r="G24" s="354"/>
      <c r="H24" s="354"/>
      <c r="I24" s="354"/>
      <c r="J24" s="354"/>
      <c r="L24" s="354" t="s">
        <v>10</v>
      </c>
      <c r="M24" s="354"/>
      <c r="N24" s="354"/>
      <c r="O24" s="354"/>
      <c r="P24" s="354"/>
      <c r="Q24" s="354"/>
      <c r="R24" s="354"/>
      <c r="S24" s="354"/>
      <c r="T24" s="354"/>
      <c r="U24" s="354"/>
      <c r="W24" s="378" t="s">
        <v>11</v>
      </c>
      <c r="X24" s="378"/>
      <c r="Y24" s="378"/>
      <c r="Z24" s="378"/>
      <c r="AA24" s="378"/>
      <c r="AB24" s="378"/>
      <c r="AC24" s="378"/>
      <c r="AD24" s="378"/>
      <c r="AE24" s="378"/>
      <c r="AF24" s="378"/>
    </row>
    <row r="25" spans="1:32" s="115" customFormat="1" ht="12.75" customHeight="1" thickBot="1">
      <c r="A25" s="113" t="s">
        <v>3</v>
      </c>
      <c r="B25" s="114" t="s">
        <v>4</v>
      </c>
      <c r="C25" s="114" t="s">
        <v>5</v>
      </c>
      <c r="D25" s="114"/>
      <c r="E25" s="355"/>
      <c r="F25" s="355"/>
      <c r="G25" s="355"/>
      <c r="H25" s="355"/>
      <c r="I25" s="352" t="s">
        <v>6</v>
      </c>
      <c r="J25" s="353"/>
      <c r="L25" s="116" t="s">
        <v>3</v>
      </c>
      <c r="M25" s="113" t="s">
        <v>7</v>
      </c>
      <c r="N25" s="114" t="s">
        <v>8</v>
      </c>
      <c r="O25" s="114"/>
      <c r="P25" s="396"/>
      <c r="Q25" s="396"/>
      <c r="R25" s="396"/>
      <c r="S25" s="396"/>
      <c r="T25" s="352" t="s">
        <v>6</v>
      </c>
      <c r="U25" s="353"/>
      <c r="V25" s="117"/>
      <c r="W25" s="39" t="s">
        <v>3</v>
      </c>
      <c r="X25" s="118" t="s">
        <v>7</v>
      </c>
      <c r="Y25" s="116" t="s">
        <v>8</v>
      </c>
      <c r="Z25" s="39"/>
      <c r="AA25" s="383"/>
      <c r="AB25" s="384"/>
      <c r="AC25" s="384"/>
      <c r="AD25" s="385"/>
      <c r="AE25" s="422" t="s">
        <v>6</v>
      </c>
      <c r="AF25" s="423"/>
    </row>
    <row r="26" spans="1:32" s="40" customFormat="1" ht="12.75" customHeight="1">
      <c r="A26" s="41">
        <v>50</v>
      </c>
      <c r="B26" s="15">
        <v>0.3333333333333333</v>
      </c>
      <c r="C26" s="60" t="s">
        <v>13</v>
      </c>
      <c r="D26" s="126">
        <v>29</v>
      </c>
      <c r="E26" s="356" t="s">
        <v>93</v>
      </c>
      <c r="F26" s="357"/>
      <c r="G26" s="361" t="s">
        <v>31</v>
      </c>
      <c r="H26" s="362"/>
      <c r="I26" s="425" t="s">
        <v>193</v>
      </c>
      <c r="J26" s="406"/>
      <c r="L26" s="109">
        <v>61</v>
      </c>
      <c r="M26" s="110">
        <v>0.3333333333333333</v>
      </c>
      <c r="N26" s="111" t="s">
        <v>14</v>
      </c>
      <c r="O26" s="111">
        <v>11</v>
      </c>
      <c r="P26" s="344" t="s">
        <v>41</v>
      </c>
      <c r="Q26" s="344"/>
      <c r="R26" s="344" t="s">
        <v>40</v>
      </c>
      <c r="S26" s="344"/>
      <c r="T26" s="345" t="s">
        <v>149</v>
      </c>
      <c r="U26" s="346"/>
      <c r="V26" s="49"/>
      <c r="W26" s="87">
        <v>78</v>
      </c>
      <c r="X26" s="80">
        <v>0.34375</v>
      </c>
      <c r="Y26" s="73" t="s">
        <v>13</v>
      </c>
      <c r="Z26" s="102">
        <v>37</v>
      </c>
      <c r="AA26" s="379" t="s">
        <v>30</v>
      </c>
      <c r="AB26" s="380"/>
      <c r="AC26" s="418" t="s">
        <v>44</v>
      </c>
      <c r="AD26" s="419"/>
      <c r="AE26" s="431" t="s">
        <v>157</v>
      </c>
      <c r="AF26" s="406"/>
    </row>
    <row r="27" spans="1:32" s="40" customFormat="1" ht="12.75" customHeight="1">
      <c r="A27" s="52">
        <f aca="true" t="shared" si="6" ref="A27:A33">A26+1</f>
        <v>51</v>
      </c>
      <c r="B27" s="45">
        <v>0.3576388888888889</v>
      </c>
      <c r="C27" s="64" t="s">
        <v>12</v>
      </c>
      <c r="D27" s="62">
        <v>1</v>
      </c>
      <c r="E27" s="72" t="s">
        <v>20</v>
      </c>
      <c r="F27" s="68"/>
      <c r="G27" s="139" t="s">
        <v>19</v>
      </c>
      <c r="H27" s="68"/>
      <c r="I27" s="386" t="s">
        <v>151</v>
      </c>
      <c r="J27" s="387"/>
      <c r="L27" s="83">
        <f aca="true" t="shared" si="7" ref="L27:L42">L26+1</f>
        <v>62</v>
      </c>
      <c r="M27" s="78">
        <v>0.3611111111111111</v>
      </c>
      <c r="N27" s="112" t="s">
        <v>14</v>
      </c>
      <c r="O27" s="84">
        <f aca="true" t="shared" si="8" ref="O27:O36">O26+1</f>
        <v>12</v>
      </c>
      <c r="P27" s="343" t="s">
        <v>17</v>
      </c>
      <c r="Q27" s="343"/>
      <c r="R27" s="343" t="s">
        <v>19</v>
      </c>
      <c r="S27" s="343"/>
      <c r="T27" s="348" t="s">
        <v>148</v>
      </c>
      <c r="U27" s="349"/>
      <c r="V27" s="49"/>
      <c r="W27" s="83">
        <f aca="true" t="shared" si="9" ref="W27:W44">W26+1</f>
        <v>79</v>
      </c>
      <c r="X27" s="78">
        <v>0.3680555555555556</v>
      </c>
      <c r="Y27" s="79" t="s">
        <v>13</v>
      </c>
      <c r="Z27" s="103">
        <f>Z26+1</f>
        <v>38</v>
      </c>
      <c r="AA27" s="310" t="s">
        <v>28</v>
      </c>
      <c r="AB27" s="311"/>
      <c r="AC27" s="318" t="s">
        <v>45</v>
      </c>
      <c r="AD27" s="307"/>
      <c r="AE27" s="350" t="s">
        <v>158</v>
      </c>
      <c r="AF27" s="351"/>
    </row>
    <row r="28" spans="1:32" s="40" customFormat="1" ht="12.75" customHeight="1">
      <c r="A28" s="52">
        <f t="shared" si="6"/>
        <v>52</v>
      </c>
      <c r="B28" s="45">
        <v>0.3819444444444444</v>
      </c>
      <c r="C28" s="64" t="s">
        <v>12</v>
      </c>
      <c r="D28" s="62">
        <v>2</v>
      </c>
      <c r="E28" s="72" t="s">
        <v>17</v>
      </c>
      <c r="F28" s="68"/>
      <c r="G28" s="139" t="s">
        <v>21</v>
      </c>
      <c r="H28" s="68"/>
      <c r="I28" s="386" t="s">
        <v>153</v>
      </c>
      <c r="J28" s="387"/>
      <c r="L28" s="83">
        <f t="shared" si="7"/>
        <v>63</v>
      </c>
      <c r="M28" s="78">
        <v>0.3888888888888889</v>
      </c>
      <c r="N28" s="112" t="s">
        <v>14</v>
      </c>
      <c r="O28" s="84">
        <f t="shared" si="8"/>
        <v>13</v>
      </c>
      <c r="P28" s="343" t="s">
        <v>42</v>
      </c>
      <c r="Q28" s="343"/>
      <c r="R28" s="371" t="s">
        <v>93</v>
      </c>
      <c r="S28" s="372"/>
      <c r="T28" s="348" t="s">
        <v>147</v>
      </c>
      <c r="U28" s="349"/>
      <c r="V28" s="49"/>
      <c r="W28" s="83">
        <f t="shared" si="9"/>
        <v>80</v>
      </c>
      <c r="X28" s="78">
        <v>0.3923611111111111</v>
      </c>
      <c r="Y28" s="79" t="s">
        <v>13</v>
      </c>
      <c r="Z28" s="103">
        <f aca="true" t="shared" si="10" ref="Z28:Z44">Z27+1</f>
        <v>39</v>
      </c>
      <c r="AA28" s="310" t="s">
        <v>19</v>
      </c>
      <c r="AB28" s="311"/>
      <c r="AC28" s="318" t="s">
        <v>44</v>
      </c>
      <c r="AD28" s="307"/>
      <c r="AE28" s="350" t="s">
        <v>159</v>
      </c>
      <c r="AF28" s="351"/>
    </row>
    <row r="29" spans="1:32" s="40" customFormat="1" ht="12.75" customHeight="1">
      <c r="A29" s="52">
        <f t="shared" si="6"/>
        <v>53</v>
      </c>
      <c r="B29" s="45">
        <v>0.40625</v>
      </c>
      <c r="C29" s="64" t="s">
        <v>12</v>
      </c>
      <c r="D29" s="62">
        <v>3</v>
      </c>
      <c r="E29" s="72" t="s">
        <v>27</v>
      </c>
      <c r="F29" s="68"/>
      <c r="G29" s="139" t="s">
        <v>22</v>
      </c>
      <c r="H29" s="68"/>
      <c r="I29" s="386" t="s">
        <v>152</v>
      </c>
      <c r="J29" s="387"/>
      <c r="L29" s="83">
        <f t="shared" si="7"/>
        <v>64</v>
      </c>
      <c r="M29" s="78">
        <v>0.4166666666666667</v>
      </c>
      <c r="N29" s="112" t="s">
        <v>14</v>
      </c>
      <c r="O29" s="84">
        <f t="shared" si="8"/>
        <v>14</v>
      </c>
      <c r="P29" s="343" t="s">
        <v>23</v>
      </c>
      <c r="Q29" s="343"/>
      <c r="R29" s="343" t="s">
        <v>19</v>
      </c>
      <c r="S29" s="343"/>
      <c r="T29" s="348" t="s">
        <v>150</v>
      </c>
      <c r="U29" s="349"/>
      <c r="V29" s="49"/>
      <c r="W29" s="83">
        <f t="shared" si="9"/>
        <v>81</v>
      </c>
      <c r="X29" s="78">
        <v>0.4166666666666667</v>
      </c>
      <c r="Y29" s="79" t="s">
        <v>13</v>
      </c>
      <c r="Z29" s="103">
        <f t="shared" si="10"/>
        <v>40</v>
      </c>
      <c r="AA29" s="310" t="s">
        <v>31</v>
      </c>
      <c r="AB29" s="311"/>
      <c r="AC29" s="318" t="s">
        <v>27</v>
      </c>
      <c r="AD29" s="307"/>
      <c r="AE29" s="350" t="s">
        <v>160</v>
      </c>
      <c r="AF29" s="351"/>
    </row>
    <row r="30" spans="1:32" s="40" customFormat="1" ht="12.75" customHeight="1">
      <c r="A30" s="52">
        <f t="shared" si="6"/>
        <v>54</v>
      </c>
      <c r="B30" s="45">
        <v>0.4305555555555556</v>
      </c>
      <c r="C30" s="64" t="s">
        <v>12</v>
      </c>
      <c r="D30" s="62">
        <v>4</v>
      </c>
      <c r="E30" s="72" t="s">
        <v>20</v>
      </c>
      <c r="F30" s="68"/>
      <c r="G30" s="139" t="s">
        <v>21</v>
      </c>
      <c r="H30" s="68"/>
      <c r="I30" s="386" t="s">
        <v>166</v>
      </c>
      <c r="J30" s="387"/>
      <c r="L30" s="83">
        <f t="shared" si="7"/>
        <v>65</v>
      </c>
      <c r="M30" s="78">
        <v>0.4444444444444444</v>
      </c>
      <c r="N30" s="112" t="s">
        <v>14</v>
      </c>
      <c r="O30" s="84">
        <f t="shared" si="8"/>
        <v>15</v>
      </c>
      <c r="P30" s="343" t="s">
        <v>17</v>
      </c>
      <c r="Q30" s="343"/>
      <c r="R30" s="343" t="s">
        <v>41</v>
      </c>
      <c r="S30" s="343"/>
      <c r="T30" s="348" t="s">
        <v>154</v>
      </c>
      <c r="U30" s="349"/>
      <c r="V30" s="49"/>
      <c r="W30" s="83">
        <f t="shared" si="9"/>
        <v>82</v>
      </c>
      <c r="X30" s="78">
        <v>0.44097222222222227</v>
      </c>
      <c r="Y30" s="79" t="s">
        <v>13</v>
      </c>
      <c r="Z30" s="103">
        <f t="shared" si="10"/>
        <v>41</v>
      </c>
      <c r="AA30" s="310" t="s">
        <v>24</v>
      </c>
      <c r="AB30" s="311"/>
      <c r="AC30" s="308" t="s">
        <v>93</v>
      </c>
      <c r="AD30" s="309"/>
      <c r="AE30" s="350" t="s">
        <v>161</v>
      </c>
      <c r="AF30" s="351"/>
    </row>
    <row r="31" spans="1:32" s="40" customFormat="1" ht="12.75" customHeight="1">
      <c r="A31" s="52">
        <f t="shared" si="6"/>
        <v>55</v>
      </c>
      <c r="B31" s="45">
        <v>0.4548611111111111</v>
      </c>
      <c r="C31" s="64" t="s">
        <v>12</v>
      </c>
      <c r="D31" s="62">
        <v>5</v>
      </c>
      <c r="E31" s="72" t="s">
        <v>17</v>
      </c>
      <c r="F31" s="68"/>
      <c r="G31" s="139" t="s">
        <v>19</v>
      </c>
      <c r="H31" s="68"/>
      <c r="I31" s="386" t="s">
        <v>167</v>
      </c>
      <c r="J31" s="387"/>
      <c r="L31" s="83">
        <f t="shared" si="7"/>
        <v>66</v>
      </c>
      <c r="M31" s="78">
        <v>0.47222222222222227</v>
      </c>
      <c r="N31" s="112" t="s">
        <v>14</v>
      </c>
      <c r="O31" s="84">
        <f t="shared" si="8"/>
        <v>16</v>
      </c>
      <c r="P31" s="343" t="s">
        <v>42</v>
      </c>
      <c r="Q31" s="343"/>
      <c r="R31" s="343" t="s">
        <v>23</v>
      </c>
      <c r="S31" s="343"/>
      <c r="T31" s="348" t="s">
        <v>156</v>
      </c>
      <c r="U31" s="349"/>
      <c r="V31" s="49"/>
      <c r="W31" s="83">
        <f t="shared" si="9"/>
        <v>83</v>
      </c>
      <c r="X31" s="78">
        <v>0.46527777777777773</v>
      </c>
      <c r="Y31" s="79" t="s">
        <v>13</v>
      </c>
      <c r="Z31" s="103">
        <f t="shared" si="10"/>
        <v>42</v>
      </c>
      <c r="AA31" s="310" t="s">
        <v>29</v>
      </c>
      <c r="AB31" s="311"/>
      <c r="AC31" s="318" t="s">
        <v>30</v>
      </c>
      <c r="AD31" s="307"/>
      <c r="AE31" s="350" t="s">
        <v>162</v>
      </c>
      <c r="AF31" s="351"/>
    </row>
    <row r="32" spans="1:32" s="40" customFormat="1" ht="12.75" customHeight="1">
      <c r="A32" s="52">
        <f t="shared" si="6"/>
        <v>56</v>
      </c>
      <c r="B32" s="45">
        <v>0.4791666666666667</v>
      </c>
      <c r="C32" s="64" t="s">
        <v>12</v>
      </c>
      <c r="D32" s="62">
        <v>6</v>
      </c>
      <c r="E32" s="72" t="s">
        <v>27</v>
      </c>
      <c r="F32" s="68"/>
      <c r="G32" s="139" t="s">
        <v>21</v>
      </c>
      <c r="H32" s="68"/>
      <c r="I32" s="386" t="s">
        <v>164</v>
      </c>
      <c r="J32" s="387"/>
      <c r="L32" s="83">
        <f t="shared" si="7"/>
        <v>67</v>
      </c>
      <c r="M32" s="78">
        <v>0.5</v>
      </c>
      <c r="N32" s="112" t="s">
        <v>14</v>
      </c>
      <c r="O32" s="84">
        <f t="shared" si="8"/>
        <v>17</v>
      </c>
      <c r="P32" s="343" t="s">
        <v>19</v>
      </c>
      <c r="Q32" s="343"/>
      <c r="R32" s="343" t="s">
        <v>40</v>
      </c>
      <c r="S32" s="343"/>
      <c r="T32" s="348" t="s">
        <v>170</v>
      </c>
      <c r="U32" s="349"/>
      <c r="V32" s="49"/>
      <c r="W32" s="83">
        <f t="shared" si="9"/>
        <v>84</v>
      </c>
      <c r="X32" s="78">
        <v>0.4895833333333333</v>
      </c>
      <c r="Y32" s="79" t="s">
        <v>13</v>
      </c>
      <c r="Z32" s="103">
        <f t="shared" si="10"/>
        <v>43</v>
      </c>
      <c r="AA32" s="310" t="s">
        <v>44</v>
      </c>
      <c r="AB32" s="311"/>
      <c r="AC32" s="318" t="s">
        <v>31</v>
      </c>
      <c r="AD32" s="307"/>
      <c r="AE32" s="350" t="s">
        <v>163</v>
      </c>
      <c r="AF32" s="351"/>
    </row>
    <row r="33" spans="1:32" s="40" customFormat="1" ht="12.75" customHeight="1" thickBot="1">
      <c r="A33" s="53">
        <f t="shared" si="6"/>
        <v>57</v>
      </c>
      <c r="B33" s="48">
        <v>0.5034722222222222</v>
      </c>
      <c r="C33" s="89" t="s">
        <v>12</v>
      </c>
      <c r="D33" s="88">
        <v>7</v>
      </c>
      <c r="E33" s="72" t="s">
        <v>22</v>
      </c>
      <c r="F33" s="93"/>
      <c r="G33" s="140" t="s">
        <v>19</v>
      </c>
      <c r="H33" s="93"/>
      <c r="I33" s="438" t="s">
        <v>165</v>
      </c>
      <c r="J33" s="439"/>
      <c r="L33" s="83">
        <f t="shared" si="7"/>
        <v>68</v>
      </c>
      <c r="M33" s="78">
        <v>0.5277777777777778</v>
      </c>
      <c r="N33" s="112" t="s">
        <v>14</v>
      </c>
      <c r="O33" s="84">
        <f t="shared" si="8"/>
        <v>18</v>
      </c>
      <c r="P33" s="343" t="s">
        <v>17</v>
      </c>
      <c r="Q33" s="343"/>
      <c r="R33" s="343" t="s">
        <v>23</v>
      </c>
      <c r="S33" s="343"/>
      <c r="T33" s="348" t="s">
        <v>169</v>
      </c>
      <c r="U33" s="349"/>
      <c r="V33" s="49"/>
      <c r="W33" s="83">
        <f t="shared" si="9"/>
        <v>85</v>
      </c>
      <c r="X33" s="78">
        <v>0.513888888888889</v>
      </c>
      <c r="Y33" s="79" t="s">
        <v>13</v>
      </c>
      <c r="Z33" s="103">
        <f t="shared" si="10"/>
        <v>44</v>
      </c>
      <c r="AA33" s="310" t="s">
        <v>19</v>
      </c>
      <c r="AB33" s="311"/>
      <c r="AC33" s="318" t="s">
        <v>27</v>
      </c>
      <c r="AD33" s="307"/>
      <c r="AE33" s="350" t="s">
        <v>174</v>
      </c>
      <c r="AF33" s="351"/>
    </row>
    <row r="34" spans="1:32" s="40" customFormat="1" ht="12.75" customHeight="1" thickBot="1">
      <c r="A34" s="94"/>
      <c r="B34" s="95">
        <v>0.5416666666666666</v>
      </c>
      <c r="C34" s="96" t="s">
        <v>25</v>
      </c>
      <c r="D34" s="97"/>
      <c r="E34" s="97"/>
      <c r="F34" s="97"/>
      <c r="G34" s="97"/>
      <c r="H34" s="97"/>
      <c r="I34" s="294"/>
      <c r="J34" s="295"/>
      <c r="L34" s="83">
        <f t="shared" si="7"/>
        <v>69</v>
      </c>
      <c r="M34" s="78">
        <v>0.5555555555555556</v>
      </c>
      <c r="N34" s="112" t="s">
        <v>14</v>
      </c>
      <c r="O34" s="84">
        <f t="shared" si="8"/>
        <v>19</v>
      </c>
      <c r="P34" s="371" t="s">
        <v>93</v>
      </c>
      <c r="Q34" s="372"/>
      <c r="R34" s="343" t="s">
        <v>19</v>
      </c>
      <c r="S34" s="343"/>
      <c r="T34" s="348" t="s">
        <v>168</v>
      </c>
      <c r="U34" s="349"/>
      <c r="V34" s="49"/>
      <c r="W34" s="83">
        <f t="shared" si="9"/>
        <v>86</v>
      </c>
      <c r="X34" s="78">
        <v>0.5381944444444444</v>
      </c>
      <c r="Y34" s="79" t="s">
        <v>13</v>
      </c>
      <c r="Z34" s="103">
        <f t="shared" si="10"/>
        <v>45</v>
      </c>
      <c r="AA34" s="310" t="s">
        <v>30</v>
      </c>
      <c r="AB34" s="311"/>
      <c r="AC34" s="308" t="s">
        <v>93</v>
      </c>
      <c r="AD34" s="309"/>
      <c r="AE34" s="350" t="s">
        <v>173</v>
      </c>
      <c r="AF34" s="351"/>
    </row>
    <row r="35" spans="1:32" s="40" customFormat="1" ht="12.75" customHeight="1">
      <c r="A35" s="57">
        <f>A33+1</f>
        <v>58</v>
      </c>
      <c r="B35" s="42">
        <v>0.75</v>
      </c>
      <c r="C35" s="61" t="s">
        <v>12</v>
      </c>
      <c r="D35" s="63" t="s">
        <v>43</v>
      </c>
      <c r="E35" s="435" t="s">
        <v>17</v>
      </c>
      <c r="F35" s="436"/>
      <c r="G35" s="437" t="s">
        <v>22</v>
      </c>
      <c r="H35" s="437"/>
      <c r="I35" s="416" t="s">
        <v>194</v>
      </c>
      <c r="J35" s="417"/>
      <c r="L35" s="83">
        <f t="shared" si="7"/>
        <v>70</v>
      </c>
      <c r="M35" s="78">
        <v>0.5833333333333334</v>
      </c>
      <c r="N35" s="112" t="s">
        <v>14</v>
      </c>
      <c r="O35" s="84">
        <f t="shared" si="8"/>
        <v>20</v>
      </c>
      <c r="P35" s="343" t="s">
        <v>42</v>
      </c>
      <c r="Q35" s="343"/>
      <c r="R35" s="343" t="s">
        <v>41</v>
      </c>
      <c r="S35" s="343"/>
      <c r="T35" s="348" t="s">
        <v>183</v>
      </c>
      <c r="U35" s="349"/>
      <c r="V35" s="49"/>
      <c r="W35" s="83">
        <f t="shared" si="9"/>
        <v>87</v>
      </c>
      <c r="X35" s="78">
        <v>0.5625</v>
      </c>
      <c r="Y35" s="79" t="s">
        <v>13</v>
      </c>
      <c r="Z35" s="103">
        <f t="shared" si="10"/>
        <v>46</v>
      </c>
      <c r="AA35" s="310" t="s">
        <v>17</v>
      </c>
      <c r="AB35" s="311"/>
      <c r="AC35" s="318" t="s">
        <v>28</v>
      </c>
      <c r="AD35" s="307"/>
      <c r="AE35" s="350" t="s">
        <v>171</v>
      </c>
      <c r="AF35" s="351"/>
    </row>
    <row r="36" spans="1:32" s="40" customFormat="1" ht="12.75" customHeight="1">
      <c r="A36" s="138">
        <f>A35+1</f>
        <v>59</v>
      </c>
      <c r="B36" s="2">
        <v>0.7743055555555555</v>
      </c>
      <c r="C36" s="127" t="s">
        <v>13</v>
      </c>
      <c r="D36" s="55">
        <v>30</v>
      </c>
      <c r="E36" s="358" t="s">
        <v>19</v>
      </c>
      <c r="F36" s="359"/>
      <c r="G36" s="360" t="s">
        <v>29</v>
      </c>
      <c r="H36" s="360"/>
      <c r="I36" s="391" t="s">
        <v>195</v>
      </c>
      <c r="J36" s="351"/>
      <c r="L36" s="83">
        <f t="shared" si="7"/>
        <v>71</v>
      </c>
      <c r="M36" s="78">
        <v>0.611111111111111</v>
      </c>
      <c r="N36" s="112" t="s">
        <v>14</v>
      </c>
      <c r="O36" s="84">
        <f t="shared" si="8"/>
        <v>21</v>
      </c>
      <c r="P36" s="371" t="s">
        <v>93</v>
      </c>
      <c r="Q36" s="372"/>
      <c r="R36" s="82" t="s">
        <v>40</v>
      </c>
      <c r="S36" s="82"/>
      <c r="T36" s="341" t="s">
        <v>182</v>
      </c>
      <c r="U36" s="342"/>
      <c r="V36" s="49"/>
      <c r="W36" s="83">
        <f t="shared" si="9"/>
        <v>88</v>
      </c>
      <c r="X36" s="78">
        <v>0.5868055555555556</v>
      </c>
      <c r="Y36" s="79" t="s">
        <v>13</v>
      </c>
      <c r="Z36" s="103">
        <f t="shared" si="10"/>
        <v>47</v>
      </c>
      <c r="AA36" s="310" t="s">
        <v>30</v>
      </c>
      <c r="AB36" s="311"/>
      <c r="AC36" s="318" t="s">
        <v>27</v>
      </c>
      <c r="AD36" s="307"/>
      <c r="AE36" s="350" t="s">
        <v>172</v>
      </c>
      <c r="AF36" s="351"/>
    </row>
    <row r="37" spans="1:32" s="40" customFormat="1" ht="12.75" customHeight="1" thickBot="1">
      <c r="A37" s="77">
        <f>A36+1</f>
        <v>60</v>
      </c>
      <c r="B37" s="46">
        <v>0.8055555555555555</v>
      </c>
      <c r="C37" s="128" t="s">
        <v>13</v>
      </c>
      <c r="D37" s="56">
        <v>31</v>
      </c>
      <c r="E37" s="312" t="s">
        <v>17</v>
      </c>
      <c r="F37" s="338"/>
      <c r="G37" s="388" t="s">
        <v>45</v>
      </c>
      <c r="H37" s="389"/>
      <c r="I37" s="397" t="s">
        <v>187</v>
      </c>
      <c r="J37" s="398"/>
      <c r="L37" s="83">
        <f t="shared" si="7"/>
        <v>72</v>
      </c>
      <c r="M37" s="78">
        <v>0.6458333333333334</v>
      </c>
      <c r="N37" s="79" t="s">
        <v>13</v>
      </c>
      <c r="O37" s="79">
        <v>32</v>
      </c>
      <c r="P37" s="308" t="s">
        <v>93</v>
      </c>
      <c r="Q37" s="309"/>
      <c r="R37" s="428" t="s">
        <v>27</v>
      </c>
      <c r="S37" s="428"/>
      <c r="T37" s="350" t="s">
        <v>181</v>
      </c>
      <c r="U37" s="351"/>
      <c r="V37" s="49"/>
      <c r="W37" s="83">
        <f t="shared" si="9"/>
        <v>89</v>
      </c>
      <c r="X37" s="78">
        <v>0.611111111111111</v>
      </c>
      <c r="Y37" s="79" t="s">
        <v>13</v>
      </c>
      <c r="Z37" s="103">
        <f t="shared" si="10"/>
        <v>48</v>
      </c>
      <c r="AA37" s="310" t="s">
        <v>24</v>
      </c>
      <c r="AB37" s="311"/>
      <c r="AC37" s="318" t="s">
        <v>29</v>
      </c>
      <c r="AD37" s="307"/>
      <c r="AE37" s="350" t="s">
        <v>176</v>
      </c>
      <c r="AF37" s="351"/>
    </row>
    <row r="38" spans="9:32" s="40" customFormat="1" ht="12.75" customHeight="1">
      <c r="I38" s="283"/>
      <c r="J38" s="283"/>
      <c r="L38" s="83">
        <f t="shared" si="7"/>
        <v>73</v>
      </c>
      <c r="M38" s="78">
        <v>0.6701388888888888</v>
      </c>
      <c r="N38" s="79" t="s">
        <v>13</v>
      </c>
      <c r="O38" s="79">
        <f>O37+1</f>
        <v>33</v>
      </c>
      <c r="P38" s="428" t="s">
        <v>17</v>
      </c>
      <c r="Q38" s="428"/>
      <c r="R38" s="428" t="s">
        <v>44</v>
      </c>
      <c r="S38" s="428"/>
      <c r="T38" s="350" t="s">
        <v>180</v>
      </c>
      <c r="U38" s="351"/>
      <c r="V38" s="49"/>
      <c r="W38" s="83">
        <f t="shared" si="9"/>
        <v>90</v>
      </c>
      <c r="X38" s="78">
        <v>0.6354166666666666</v>
      </c>
      <c r="Y38" s="79" t="s">
        <v>13</v>
      </c>
      <c r="Z38" s="103">
        <f t="shared" si="10"/>
        <v>49</v>
      </c>
      <c r="AA38" s="310" t="s">
        <v>19</v>
      </c>
      <c r="AB38" s="311"/>
      <c r="AC38" s="318" t="s">
        <v>45</v>
      </c>
      <c r="AD38" s="307"/>
      <c r="AE38" s="350" t="s">
        <v>175</v>
      </c>
      <c r="AF38" s="351"/>
    </row>
    <row r="39" spans="9:32" s="40" customFormat="1" ht="12.75" customHeight="1">
      <c r="I39" s="283"/>
      <c r="J39" s="283"/>
      <c r="L39" s="83">
        <f t="shared" si="7"/>
        <v>74</v>
      </c>
      <c r="M39" s="78">
        <v>0.6944444444444445</v>
      </c>
      <c r="N39" s="79" t="s">
        <v>13</v>
      </c>
      <c r="O39" s="79">
        <f>O38+1</f>
        <v>34</v>
      </c>
      <c r="P39" s="428" t="s">
        <v>24</v>
      </c>
      <c r="Q39" s="428"/>
      <c r="R39" s="428" t="s">
        <v>27</v>
      </c>
      <c r="S39" s="428"/>
      <c r="T39" s="350" t="s">
        <v>179</v>
      </c>
      <c r="U39" s="351"/>
      <c r="V39" s="49"/>
      <c r="W39" s="83">
        <f t="shared" si="9"/>
        <v>91</v>
      </c>
      <c r="X39" s="78">
        <v>0.6597222222222222</v>
      </c>
      <c r="Y39" s="79" t="s">
        <v>13</v>
      </c>
      <c r="Z39" s="103">
        <f t="shared" si="10"/>
        <v>50</v>
      </c>
      <c r="AA39" s="310" t="s">
        <v>29</v>
      </c>
      <c r="AB39" s="311"/>
      <c r="AC39" s="318" t="s">
        <v>31</v>
      </c>
      <c r="AD39" s="307"/>
      <c r="AE39" s="350" t="s">
        <v>153</v>
      </c>
      <c r="AF39" s="351"/>
    </row>
    <row r="40" spans="1:32" s="40" customFormat="1" ht="12.75" customHeight="1">
      <c r="A40" s="40" t="s">
        <v>46</v>
      </c>
      <c r="I40" s="283"/>
      <c r="J40" s="283"/>
      <c r="L40" s="83">
        <f t="shared" si="7"/>
        <v>75</v>
      </c>
      <c r="M40" s="78">
        <v>0.71875</v>
      </c>
      <c r="N40" s="79" t="s">
        <v>13</v>
      </c>
      <c r="O40" s="79">
        <f>O39+1</f>
        <v>35</v>
      </c>
      <c r="P40" s="428" t="s">
        <v>17</v>
      </c>
      <c r="Q40" s="428"/>
      <c r="R40" s="308" t="s">
        <v>93</v>
      </c>
      <c r="S40" s="309"/>
      <c r="T40" s="350" t="s">
        <v>185</v>
      </c>
      <c r="U40" s="351"/>
      <c r="V40" s="49"/>
      <c r="W40" s="83">
        <f t="shared" si="9"/>
        <v>92</v>
      </c>
      <c r="X40" s="78">
        <v>0.6840277777777778</v>
      </c>
      <c r="Y40" s="79" t="s">
        <v>13</v>
      </c>
      <c r="Z40" s="103">
        <f t="shared" si="10"/>
        <v>51</v>
      </c>
      <c r="AA40" s="310" t="s">
        <v>19</v>
      </c>
      <c r="AB40" s="311"/>
      <c r="AC40" s="318" t="s">
        <v>28</v>
      </c>
      <c r="AD40" s="307"/>
      <c r="AE40" s="350" t="s">
        <v>177</v>
      </c>
      <c r="AF40" s="351"/>
    </row>
    <row r="41" spans="1:32" s="40" customFormat="1" ht="12.75" customHeight="1">
      <c r="A41" s="141" t="s">
        <v>47</v>
      </c>
      <c r="B41" s="141"/>
      <c r="C41" s="141"/>
      <c r="D41" s="54" t="s">
        <v>51</v>
      </c>
      <c r="E41" s="54"/>
      <c r="F41" s="54"/>
      <c r="G41" s="54" t="s">
        <v>54</v>
      </c>
      <c r="H41" s="54"/>
      <c r="I41" s="296"/>
      <c r="J41" s="296"/>
      <c r="L41" s="83">
        <f t="shared" si="7"/>
        <v>76</v>
      </c>
      <c r="M41" s="78">
        <v>0.7430555555555555</v>
      </c>
      <c r="N41" s="79" t="s">
        <v>13</v>
      </c>
      <c r="O41" s="79">
        <f>O40+1</f>
        <v>36</v>
      </c>
      <c r="P41" s="428" t="s">
        <v>27</v>
      </c>
      <c r="Q41" s="428"/>
      <c r="R41" s="428" t="s">
        <v>44</v>
      </c>
      <c r="S41" s="428"/>
      <c r="T41" s="350" t="s">
        <v>186</v>
      </c>
      <c r="U41" s="351"/>
      <c r="V41" s="49"/>
      <c r="W41" s="83">
        <f t="shared" si="9"/>
        <v>93</v>
      </c>
      <c r="X41" s="78">
        <v>0.7083333333333334</v>
      </c>
      <c r="Y41" s="79" t="s">
        <v>13</v>
      </c>
      <c r="Z41" s="103">
        <f t="shared" si="10"/>
        <v>52</v>
      </c>
      <c r="AA41" s="310" t="s">
        <v>45</v>
      </c>
      <c r="AB41" s="311"/>
      <c r="AC41" s="318" t="s">
        <v>31</v>
      </c>
      <c r="AD41" s="307"/>
      <c r="AE41" s="350" t="s">
        <v>191</v>
      </c>
      <c r="AF41" s="351"/>
    </row>
    <row r="42" spans="1:32" s="40" customFormat="1" ht="12.75" customHeight="1" thickBot="1">
      <c r="A42" s="104" t="s">
        <v>48</v>
      </c>
      <c r="B42" s="104"/>
      <c r="C42" s="104"/>
      <c r="D42" s="54" t="s">
        <v>51</v>
      </c>
      <c r="E42" s="54"/>
      <c r="F42" s="54"/>
      <c r="G42" s="54" t="s">
        <v>55</v>
      </c>
      <c r="H42" s="54"/>
      <c r="I42" s="296"/>
      <c r="J42" s="296"/>
      <c r="L42" s="85">
        <f t="shared" si="7"/>
        <v>77</v>
      </c>
      <c r="M42" s="81">
        <v>0.7708333333333334</v>
      </c>
      <c r="N42" s="86" t="s">
        <v>15</v>
      </c>
      <c r="O42" s="86"/>
      <c r="P42" s="429" t="s">
        <v>17</v>
      </c>
      <c r="Q42" s="429"/>
      <c r="R42" s="429" t="s">
        <v>18</v>
      </c>
      <c r="S42" s="429"/>
      <c r="T42" s="430" t="s">
        <v>184</v>
      </c>
      <c r="U42" s="382"/>
      <c r="V42" s="49"/>
      <c r="W42" s="83">
        <f t="shared" si="9"/>
        <v>94</v>
      </c>
      <c r="X42" s="78">
        <v>0.7326388888888888</v>
      </c>
      <c r="Y42" s="79" t="s">
        <v>13</v>
      </c>
      <c r="Z42" s="103">
        <f t="shared" si="10"/>
        <v>53</v>
      </c>
      <c r="AA42" s="310" t="s">
        <v>30</v>
      </c>
      <c r="AB42" s="311"/>
      <c r="AC42" s="318" t="s">
        <v>28</v>
      </c>
      <c r="AD42" s="307"/>
      <c r="AE42" s="350" t="s">
        <v>190</v>
      </c>
      <c r="AF42" s="351"/>
    </row>
    <row r="43" spans="1:32" s="40" customFormat="1" ht="12.75" customHeight="1">
      <c r="A43" s="144" t="s">
        <v>49</v>
      </c>
      <c r="B43" s="142"/>
      <c r="C43" s="142"/>
      <c r="D43" s="40" t="s">
        <v>52</v>
      </c>
      <c r="G43" s="40" t="s">
        <v>56</v>
      </c>
      <c r="I43" s="283"/>
      <c r="J43" s="283"/>
      <c r="T43" s="283"/>
      <c r="U43" s="283"/>
      <c r="W43" s="83">
        <f t="shared" si="9"/>
        <v>95</v>
      </c>
      <c r="X43" s="78">
        <v>0.7569444444444445</v>
      </c>
      <c r="Y43" s="79" t="s">
        <v>13</v>
      </c>
      <c r="Z43" s="103">
        <f t="shared" si="10"/>
        <v>54</v>
      </c>
      <c r="AA43" s="310" t="s">
        <v>24</v>
      </c>
      <c r="AB43" s="311"/>
      <c r="AC43" s="318" t="s">
        <v>45</v>
      </c>
      <c r="AD43" s="307"/>
      <c r="AE43" s="350" t="s">
        <v>189</v>
      </c>
      <c r="AF43" s="351"/>
    </row>
    <row r="44" spans="1:32" s="40" customFormat="1" ht="12.75" customHeight="1" thickBot="1">
      <c r="A44" s="143" t="s">
        <v>50</v>
      </c>
      <c r="B44" s="143"/>
      <c r="C44" s="143"/>
      <c r="D44" s="40" t="s">
        <v>53</v>
      </c>
      <c r="G44" s="40" t="s">
        <v>57</v>
      </c>
      <c r="I44" s="283"/>
      <c r="J44" s="283"/>
      <c r="T44" s="283"/>
      <c r="U44" s="283"/>
      <c r="W44" s="85">
        <f t="shared" si="9"/>
        <v>96</v>
      </c>
      <c r="X44" s="81">
        <v>0.78125</v>
      </c>
      <c r="Y44" s="74" t="s">
        <v>13</v>
      </c>
      <c r="Z44" s="98">
        <f t="shared" si="10"/>
        <v>55</v>
      </c>
      <c r="AA44" s="312" t="s">
        <v>31</v>
      </c>
      <c r="AB44" s="338"/>
      <c r="AC44" s="388" t="s">
        <v>28</v>
      </c>
      <c r="AD44" s="442"/>
      <c r="AE44" s="440" t="s">
        <v>188</v>
      </c>
      <c r="AF44" s="398"/>
    </row>
    <row r="45" spans="9:32" s="40" customFormat="1" ht="12.75" customHeight="1">
      <c r="I45" s="283"/>
      <c r="J45" s="283"/>
      <c r="T45" s="283"/>
      <c r="U45" s="283"/>
      <c r="X45" s="106"/>
      <c r="AA45" s="441"/>
      <c r="AB45" s="441"/>
      <c r="AC45" s="441"/>
      <c r="AD45" s="441"/>
      <c r="AE45" s="283"/>
      <c r="AF45" s="283"/>
    </row>
    <row r="46" spans="9:32" s="40" customFormat="1" ht="12.75" customHeight="1">
      <c r="I46" s="283"/>
      <c r="J46" s="283"/>
      <c r="T46" s="283"/>
      <c r="U46" s="283"/>
      <c r="AE46" s="283"/>
      <c r="AF46" s="283"/>
    </row>
    <row r="47" spans="9:32" s="40" customFormat="1" ht="12.75" customHeight="1">
      <c r="I47" s="283"/>
      <c r="J47" s="283"/>
      <c r="T47" s="283"/>
      <c r="U47" s="283"/>
      <c r="AE47" s="283"/>
      <c r="AF47" s="283"/>
    </row>
    <row r="48" spans="9:32" s="40" customFormat="1" ht="12.75" customHeight="1">
      <c r="I48" s="283"/>
      <c r="J48" s="283"/>
      <c r="T48" s="283"/>
      <c r="U48" s="283"/>
      <c r="AE48" s="283"/>
      <c r="AF48" s="283"/>
    </row>
    <row r="49" spans="9:32" s="40" customFormat="1" ht="12.75" customHeight="1">
      <c r="I49" s="283"/>
      <c r="J49" s="283"/>
      <c r="T49" s="283"/>
      <c r="U49" s="283"/>
      <c r="AE49" s="283"/>
      <c r="AF49" s="283"/>
    </row>
    <row r="50" spans="9:32" s="40" customFormat="1" ht="12.75" customHeight="1">
      <c r="I50" s="283"/>
      <c r="J50" s="283"/>
      <c r="T50" s="283"/>
      <c r="U50" s="283"/>
      <c r="AE50" s="283"/>
      <c r="AF50" s="283"/>
    </row>
    <row r="51" spans="9:32" s="40" customFormat="1" ht="12.75" customHeight="1">
      <c r="I51" s="283"/>
      <c r="J51" s="283"/>
      <c r="T51" s="283"/>
      <c r="U51" s="283"/>
      <c r="AE51" s="283"/>
      <c r="AF51" s="283"/>
    </row>
    <row r="52" spans="9:32" s="40" customFormat="1" ht="12.75" customHeight="1">
      <c r="I52" s="283"/>
      <c r="J52" s="283"/>
      <c r="T52" s="283"/>
      <c r="U52" s="283"/>
      <c r="AE52" s="283"/>
      <c r="AF52" s="283"/>
    </row>
    <row r="53" spans="9:32" s="40" customFormat="1" ht="12.75" customHeight="1">
      <c r="I53" s="283"/>
      <c r="J53" s="283"/>
      <c r="T53" s="283"/>
      <c r="U53" s="283"/>
      <c r="AE53" s="283"/>
      <c r="AF53" s="283"/>
    </row>
    <row r="54" spans="9:32" s="40" customFormat="1" ht="12.75" customHeight="1">
      <c r="I54" s="283"/>
      <c r="J54" s="283"/>
      <c r="T54" s="283"/>
      <c r="U54" s="283"/>
      <c r="AE54" s="283"/>
      <c r="AF54" s="283"/>
    </row>
  </sheetData>
  <mergeCells count="278">
    <mergeCell ref="AE43:AF43"/>
    <mergeCell ref="AE44:AF44"/>
    <mergeCell ref="AA45:AB45"/>
    <mergeCell ref="AC45:AD45"/>
    <mergeCell ref="AC43:AD43"/>
    <mergeCell ref="AC44:AD44"/>
    <mergeCell ref="I32:J32"/>
    <mergeCell ref="E35:F35"/>
    <mergeCell ref="G35:H35"/>
    <mergeCell ref="I35:J35"/>
    <mergeCell ref="I33:J33"/>
    <mergeCell ref="P29:Q29"/>
    <mergeCell ref="R29:S29"/>
    <mergeCell ref="I20:J20"/>
    <mergeCell ref="I21:J21"/>
    <mergeCell ref="I26:J26"/>
    <mergeCell ref="I27:J27"/>
    <mergeCell ref="I28:J28"/>
    <mergeCell ref="P35:Q35"/>
    <mergeCell ref="P6:Q6"/>
    <mergeCell ref="R5:S5"/>
    <mergeCell ref="R6:S6"/>
    <mergeCell ref="R7:S7"/>
    <mergeCell ref="P7:Q7"/>
    <mergeCell ref="R11:S11"/>
    <mergeCell ref="P8:Q8"/>
    <mergeCell ref="P15:Q15"/>
    <mergeCell ref="P14:Q14"/>
    <mergeCell ref="R37:S37"/>
    <mergeCell ref="R38:S38"/>
    <mergeCell ref="P37:Q37"/>
    <mergeCell ref="P38:Q38"/>
    <mergeCell ref="T11:U11"/>
    <mergeCell ref="AE14:AF14"/>
    <mergeCell ref="AE15:AF15"/>
    <mergeCell ref="AE27:AF27"/>
    <mergeCell ref="AE26:AF26"/>
    <mergeCell ref="AE20:AF20"/>
    <mergeCell ref="AE21:AF21"/>
    <mergeCell ref="AE22:AF22"/>
    <mergeCell ref="AE19:AF19"/>
    <mergeCell ref="AE25:AF25"/>
    <mergeCell ref="AE10:AF10"/>
    <mergeCell ref="AE11:AF11"/>
    <mergeCell ref="AE12:AF12"/>
    <mergeCell ref="AE13:AF13"/>
    <mergeCell ref="AE6:AF6"/>
    <mergeCell ref="AE7:AF7"/>
    <mergeCell ref="AE8:AF8"/>
    <mergeCell ref="AE9:AF9"/>
    <mergeCell ref="T42:U42"/>
    <mergeCell ref="T38:U38"/>
    <mergeCell ref="T39:U39"/>
    <mergeCell ref="T40:U40"/>
    <mergeCell ref="T41:U41"/>
    <mergeCell ref="P41:Q41"/>
    <mergeCell ref="P42:Q42"/>
    <mergeCell ref="R39:S39"/>
    <mergeCell ref="R40:S40"/>
    <mergeCell ref="R41:S41"/>
    <mergeCell ref="R42:S42"/>
    <mergeCell ref="P39:Q39"/>
    <mergeCell ref="P40:Q40"/>
    <mergeCell ref="AE42:AF42"/>
    <mergeCell ref="AE34:AF34"/>
    <mergeCell ref="AE35:AF35"/>
    <mergeCell ref="AE37:AF37"/>
    <mergeCell ref="AE38:AF38"/>
    <mergeCell ref="AE39:AF39"/>
    <mergeCell ref="AE41:AF41"/>
    <mergeCell ref="AE40:AF40"/>
    <mergeCell ref="AE36:AF36"/>
    <mergeCell ref="T7:U7"/>
    <mergeCell ref="T8:U8"/>
    <mergeCell ref="T9:U9"/>
    <mergeCell ref="T10:U10"/>
    <mergeCell ref="T5:U5"/>
    <mergeCell ref="AE5:AF5"/>
    <mergeCell ref="T4:U4"/>
    <mergeCell ref="AA4:AB4"/>
    <mergeCell ref="AA5:AB5"/>
    <mergeCell ref="AC4:AD4"/>
    <mergeCell ref="AC5:AD5"/>
    <mergeCell ref="A1:AF1"/>
    <mergeCell ref="A2:J2"/>
    <mergeCell ref="L2:U2"/>
    <mergeCell ref="I19:J19"/>
    <mergeCell ref="AE3:AF3"/>
    <mergeCell ref="W2:AF2"/>
    <mergeCell ref="T6:U6"/>
    <mergeCell ref="AA3:AD3"/>
    <mergeCell ref="T3:U3"/>
    <mergeCell ref="AE4:AF4"/>
    <mergeCell ref="AE16:AF16"/>
    <mergeCell ref="AE17:AF17"/>
    <mergeCell ref="AE18:AF18"/>
    <mergeCell ref="AA18:AB18"/>
    <mergeCell ref="AC17:AD17"/>
    <mergeCell ref="AC18:AD18"/>
    <mergeCell ref="AC19:AD19"/>
    <mergeCell ref="AC20:AD20"/>
    <mergeCell ref="AC21:AD21"/>
    <mergeCell ref="AC41:AD41"/>
    <mergeCell ref="AC34:AD34"/>
    <mergeCell ref="AC35:AD35"/>
    <mergeCell ref="AC40:AD40"/>
    <mergeCell ref="AC39:AD39"/>
    <mergeCell ref="AC26:AD26"/>
    <mergeCell ref="AC36:AD36"/>
    <mergeCell ref="E3:H3"/>
    <mergeCell ref="I3:J3"/>
    <mergeCell ref="P5:Q5"/>
    <mergeCell ref="P3:S3"/>
    <mergeCell ref="P4:Q4"/>
    <mergeCell ref="R4:S4"/>
    <mergeCell ref="I4:J4"/>
    <mergeCell ref="I5:J5"/>
    <mergeCell ref="I17:J17"/>
    <mergeCell ref="I6:J6"/>
    <mergeCell ref="I7:J7"/>
    <mergeCell ref="G17:H17"/>
    <mergeCell ref="I8:J8"/>
    <mergeCell ref="I9:J9"/>
    <mergeCell ref="I10:J10"/>
    <mergeCell ref="I11:J11"/>
    <mergeCell ref="I13:J13"/>
    <mergeCell ref="I14:J14"/>
    <mergeCell ref="I15:J15"/>
    <mergeCell ref="I16:J16"/>
    <mergeCell ref="R8:S8"/>
    <mergeCell ref="P9:Q9"/>
    <mergeCell ref="R9:S9"/>
    <mergeCell ref="P12:Q12"/>
    <mergeCell ref="R12:S12"/>
    <mergeCell ref="P10:Q10"/>
    <mergeCell ref="P11:Q11"/>
    <mergeCell ref="R10:S10"/>
    <mergeCell ref="I37:J37"/>
    <mergeCell ref="AC42:AD42"/>
    <mergeCell ref="R27:S27"/>
    <mergeCell ref="T32:U32"/>
    <mergeCell ref="T28:U28"/>
    <mergeCell ref="T29:U29"/>
    <mergeCell ref="T30:U30"/>
    <mergeCell ref="AA42:AB42"/>
    <mergeCell ref="I36:J36"/>
    <mergeCell ref="I29:J29"/>
    <mergeCell ref="E37:F37"/>
    <mergeCell ref="G37:H37"/>
    <mergeCell ref="T13:U13"/>
    <mergeCell ref="P36:Q36"/>
    <mergeCell ref="I18:J18"/>
    <mergeCell ref="L24:U24"/>
    <mergeCell ref="P16:Q16"/>
    <mergeCell ref="R16:S16"/>
    <mergeCell ref="P25:S25"/>
    <mergeCell ref="I31:J31"/>
    <mergeCell ref="I30:J30"/>
    <mergeCell ref="T33:U33"/>
    <mergeCell ref="AA31:AB31"/>
    <mergeCell ref="AA32:AB32"/>
    <mergeCell ref="P31:Q31"/>
    <mergeCell ref="R31:S31"/>
    <mergeCell ref="T31:U31"/>
    <mergeCell ref="P32:Q32"/>
    <mergeCell ref="R32:S32"/>
    <mergeCell ref="P33:Q33"/>
    <mergeCell ref="AC15:AD15"/>
    <mergeCell ref="AC16:AD16"/>
    <mergeCell ref="AA13:AB13"/>
    <mergeCell ref="AC12:AD12"/>
    <mergeCell ref="AA14:AB14"/>
    <mergeCell ref="AA12:AB12"/>
    <mergeCell ref="T35:U35"/>
    <mergeCell ref="R34:S34"/>
    <mergeCell ref="AA15:AB15"/>
    <mergeCell ref="AA33:AB33"/>
    <mergeCell ref="R15:S15"/>
    <mergeCell ref="T16:U16"/>
    <mergeCell ref="T21:U21"/>
    <mergeCell ref="AA19:AB19"/>
    <mergeCell ref="T27:U27"/>
    <mergeCell ref="AA25:AD25"/>
    <mergeCell ref="AA35:AB35"/>
    <mergeCell ref="W24:AF24"/>
    <mergeCell ref="AE31:AF31"/>
    <mergeCell ref="AE32:AF32"/>
    <mergeCell ref="AA26:AB26"/>
    <mergeCell ref="AE33:AF33"/>
    <mergeCell ref="AE29:AF29"/>
    <mergeCell ref="AC28:AD28"/>
    <mergeCell ref="AE28:AF28"/>
    <mergeCell ref="AE30:AF30"/>
    <mergeCell ref="AA34:AB34"/>
    <mergeCell ref="AA17:AB17"/>
    <mergeCell ref="AA20:AB20"/>
    <mergeCell ref="AA21:AB21"/>
    <mergeCell ref="AA27:AB27"/>
    <mergeCell ref="AA28:AB28"/>
    <mergeCell ref="AA29:AB29"/>
    <mergeCell ref="AA30:AB30"/>
    <mergeCell ref="R33:S33"/>
    <mergeCell ref="P34:Q34"/>
    <mergeCell ref="R28:S28"/>
    <mergeCell ref="T12:U12"/>
    <mergeCell ref="T15:U15"/>
    <mergeCell ref="R14:S14"/>
    <mergeCell ref="T14:U14"/>
    <mergeCell ref="T25:U25"/>
    <mergeCell ref="P30:Q30"/>
    <mergeCell ref="P27:Q27"/>
    <mergeCell ref="AA6:AB6"/>
    <mergeCell ref="AA7:AB7"/>
    <mergeCell ref="AA8:AB8"/>
    <mergeCell ref="AA9:AB9"/>
    <mergeCell ref="AA10:AB10"/>
    <mergeCell ref="AA11:AB11"/>
    <mergeCell ref="AA16:AB16"/>
    <mergeCell ref="AC6:AD6"/>
    <mergeCell ref="AC7:AD7"/>
    <mergeCell ref="AC13:AD13"/>
    <mergeCell ref="AC14:AD14"/>
    <mergeCell ref="AC8:AD8"/>
    <mergeCell ref="AC9:AD9"/>
    <mergeCell ref="AC10:AD10"/>
    <mergeCell ref="AC11:AD11"/>
    <mergeCell ref="AC22:AD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13:H13"/>
    <mergeCell ref="G14:H14"/>
    <mergeCell ref="G15:H15"/>
    <mergeCell ref="G16:H16"/>
    <mergeCell ref="G20:H20"/>
    <mergeCell ref="G21:H21"/>
    <mergeCell ref="G19:H19"/>
    <mergeCell ref="G18:H18"/>
    <mergeCell ref="AA36:AB36"/>
    <mergeCell ref="P26:Q26"/>
    <mergeCell ref="I25:J25"/>
    <mergeCell ref="A24:J24"/>
    <mergeCell ref="E25:H25"/>
    <mergeCell ref="E26:F26"/>
    <mergeCell ref="E36:F36"/>
    <mergeCell ref="G36:H36"/>
    <mergeCell ref="G26:H26"/>
    <mergeCell ref="P28:Q28"/>
    <mergeCell ref="AA37:AB37"/>
    <mergeCell ref="AA22:AB22"/>
    <mergeCell ref="T36:U36"/>
    <mergeCell ref="R30:S30"/>
    <mergeCell ref="R26:S26"/>
    <mergeCell ref="T26:U26"/>
    <mergeCell ref="T22:U22"/>
    <mergeCell ref="T34:U34"/>
    <mergeCell ref="T37:U37"/>
    <mergeCell ref="R35:S35"/>
    <mergeCell ref="AA38:AB38"/>
    <mergeCell ref="AA40:AB40"/>
    <mergeCell ref="AA43:AB43"/>
    <mergeCell ref="AA44:AB44"/>
    <mergeCell ref="AA39:AB39"/>
    <mergeCell ref="AA41:AB41"/>
    <mergeCell ref="AC37:AD37"/>
    <mergeCell ref="AC38:AD38"/>
    <mergeCell ref="AC29:AD29"/>
    <mergeCell ref="AC27:AD27"/>
    <mergeCell ref="AC32:AD32"/>
    <mergeCell ref="AC33:AD33"/>
    <mergeCell ref="AC31:AD31"/>
    <mergeCell ref="AC30:AD3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zoomScale="90" zoomScaleNormal="90" workbookViewId="0" topLeftCell="A1">
      <selection activeCell="F525" sqref="F525"/>
    </sheetView>
  </sheetViews>
  <sheetFormatPr defaultColWidth="9.140625" defaultRowHeight="33.75" customHeight="1"/>
  <cols>
    <col min="1" max="1" width="15.140625" style="182" customWidth="1"/>
    <col min="2" max="2" width="5.7109375" style="182" customWidth="1"/>
    <col min="3" max="3" width="0.9921875" style="182" customWidth="1"/>
    <col min="4" max="5" width="5.7109375" style="182" customWidth="1"/>
    <col min="6" max="6" width="0.9921875" style="182" customWidth="1"/>
    <col min="7" max="8" width="5.7109375" style="182" customWidth="1"/>
    <col min="9" max="9" width="0.9921875" style="182" customWidth="1"/>
    <col min="10" max="11" width="5.7109375" style="182" customWidth="1"/>
    <col min="12" max="12" width="0.9921875" style="182" customWidth="1"/>
    <col min="13" max="14" width="5.7109375" style="182" customWidth="1"/>
    <col min="15" max="15" width="0.9921875" style="182" customWidth="1"/>
    <col min="16" max="17" width="5.7109375" style="182" customWidth="1"/>
    <col min="18" max="18" width="0.9921875" style="182" customWidth="1"/>
    <col min="19" max="19" width="5.7109375" style="182" customWidth="1"/>
    <col min="20" max="20" width="7.7109375" style="182" customWidth="1"/>
    <col min="21" max="21" width="0.9921875" style="182" customWidth="1"/>
    <col min="22" max="43" width="7.7109375" style="182" customWidth="1"/>
    <col min="44" max="16384" width="9.140625" style="182" customWidth="1"/>
  </cols>
  <sheetData>
    <row r="1" spans="1:24" ht="33.75" customHeight="1" thickBot="1">
      <c r="A1" s="443" t="s">
        <v>59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2" spans="1:28" ht="33.75" customHeight="1" thickBot="1">
      <c r="A2" s="183"/>
      <c r="B2" s="445" t="str">
        <f>A3</f>
        <v>DTJ Polanka</v>
      </c>
      <c r="C2" s="445"/>
      <c r="D2" s="446"/>
      <c r="E2" s="445" t="str">
        <f>A4</f>
        <v>MŠK Povážská Bystrica</v>
      </c>
      <c r="F2" s="445"/>
      <c r="G2" s="445"/>
      <c r="H2" s="444" t="str">
        <f>A5</f>
        <v>HK Ivančice</v>
      </c>
      <c r="I2" s="445"/>
      <c r="J2" s="446"/>
      <c r="K2" s="445" t="str">
        <f>A6</f>
        <v>Cement Hranice</v>
      </c>
      <c r="L2" s="445"/>
      <c r="M2" s="445"/>
      <c r="N2" s="444" t="str">
        <f>A7</f>
        <v>Sokol Ostrava</v>
      </c>
      <c r="O2" s="445"/>
      <c r="P2" s="446"/>
      <c r="Q2" s="445" t="str">
        <f>A8</f>
        <v>SKP Frýdek-Místek</v>
      </c>
      <c r="R2" s="445"/>
      <c r="S2" s="445"/>
      <c r="T2" s="447" t="s">
        <v>60</v>
      </c>
      <c r="U2" s="448"/>
      <c r="V2" s="449"/>
      <c r="W2" s="185" t="s">
        <v>61</v>
      </c>
      <c r="X2" s="185" t="s">
        <v>62</v>
      </c>
      <c r="Y2" s="186"/>
      <c r="Z2" s="450"/>
      <c r="AA2" s="450"/>
      <c r="AB2" s="450"/>
    </row>
    <row r="3" spans="1:24" ht="33" customHeight="1">
      <c r="A3" s="187" t="s">
        <v>63</v>
      </c>
      <c r="B3" s="188"/>
      <c r="C3" s="188"/>
      <c r="D3" s="189"/>
      <c r="E3" s="190">
        <v>10</v>
      </c>
      <c r="F3" s="190" t="s">
        <v>64</v>
      </c>
      <c r="G3" s="190">
        <v>21</v>
      </c>
      <c r="H3" s="191">
        <v>15</v>
      </c>
      <c r="I3" s="190" t="s">
        <v>64</v>
      </c>
      <c r="J3" s="192">
        <v>11</v>
      </c>
      <c r="K3" s="190">
        <v>6</v>
      </c>
      <c r="L3" s="190" t="s">
        <v>64</v>
      </c>
      <c r="M3" s="190">
        <v>12</v>
      </c>
      <c r="N3" s="191">
        <v>5</v>
      </c>
      <c r="O3" s="190" t="s">
        <v>64</v>
      </c>
      <c r="P3" s="192">
        <v>12</v>
      </c>
      <c r="Q3" s="190">
        <v>9</v>
      </c>
      <c r="R3" s="190" t="s">
        <v>64</v>
      </c>
      <c r="S3" s="190">
        <v>14</v>
      </c>
      <c r="T3" s="193">
        <f aca="true" t="shared" si="0" ref="T3:T8">Q3+N3+K3+H3+E3+B3</f>
        <v>45</v>
      </c>
      <c r="U3" s="194" t="s">
        <v>64</v>
      </c>
      <c r="V3" s="195">
        <f aca="true" t="shared" si="1" ref="V3:V8">S3+P3+M3+J3+G3+D3</f>
        <v>70</v>
      </c>
      <c r="W3" s="196">
        <v>2</v>
      </c>
      <c r="X3" s="301" t="s">
        <v>74</v>
      </c>
    </row>
    <row r="4" spans="1:24" ht="33" customHeight="1">
      <c r="A4" s="197" t="s">
        <v>65</v>
      </c>
      <c r="B4" s="198">
        <f>G3</f>
        <v>21</v>
      </c>
      <c r="C4" s="198" t="s">
        <v>64</v>
      </c>
      <c r="D4" s="199">
        <f>E3</f>
        <v>10</v>
      </c>
      <c r="E4" s="200"/>
      <c r="F4" s="201"/>
      <c r="G4" s="202"/>
      <c r="H4" s="203">
        <v>29</v>
      </c>
      <c r="I4" s="198" t="s">
        <v>64</v>
      </c>
      <c r="J4" s="199">
        <v>2</v>
      </c>
      <c r="K4" s="198">
        <v>14</v>
      </c>
      <c r="L4" s="198" t="s">
        <v>64</v>
      </c>
      <c r="M4" s="198">
        <v>4</v>
      </c>
      <c r="N4" s="203">
        <v>20</v>
      </c>
      <c r="O4" s="198" t="s">
        <v>64</v>
      </c>
      <c r="P4" s="199">
        <v>9</v>
      </c>
      <c r="Q4" s="198">
        <v>26</v>
      </c>
      <c r="R4" s="198" t="s">
        <v>64</v>
      </c>
      <c r="S4" s="198">
        <v>13</v>
      </c>
      <c r="T4" s="204">
        <f t="shared" si="0"/>
        <v>110</v>
      </c>
      <c r="U4" s="205" t="s">
        <v>64</v>
      </c>
      <c r="V4" s="206">
        <f t="shared" si="1"/>
        <v>38</v>
      </c>
      <c r="W4" s="207">
        <v>10</v>
      </c>
      <c r="X4" s="302" t="s">
        <v>70</v>
      </c>
    </row>
    <row r="5" spans="1:24" ht="33" customHeight="1">
      <c r="A5" s="187" t="s">
        <v>66</v>
      </c>
      <c r="B5" s="190">
        <f>J3</f>
        <v>11</v>
      </c>
      <c r="C5" s="198" t="s">
        <v>64</v>
      </c>
      <c r="D5" s="192">
        <f>H3</f>
        <v>15</v>
      </c>
      <c r="E5" s="190">
        <f>J4</f>
        <v>2</v>
      </c>
      <c r="F5" s="190" t="s">
        <v>64</v>
      </c>
      <c r="G5" s="190">
        <f>H4</f>
        <v>29</v>
      </c>
      <c r="H5" s="200"/>
      <c r="I5" s="201"/>
      <c r="J5" s="202"/>
      <c r="K5" s="190">
        <v>7</v>
      </c>
      <c r="L5" s="190" t="s">
        <v>64</v>
      </c>
      <c r="M5" s="190">
        <v>9</v>
      </c>
      <c r="N5" s="191">
        <v>5</v>
      </c>
      <c r="O5" s="190" t="s">
        <v>64</v>
      </c>
      <c r="P5" s="192">
        <v>15</v>
      </c>
      <c r="Q5" s="190">
        <v>6</v>
      </c>
      <c r="R5" s="190" t="s">
        <v>64</v>
      </c>
      <c r="S5" s="190">
        <v>14</v>
      </c>
      <c r="T5" s="204">
        <f t="shared" si="0"/>
        <v>31</v>
      </c>
      <c r="U5" s="205" t="s">
        <v>64</v>
      </c>
      <c r="V5" s="206">
        <f t="shared" si="1"/>
        <v>82</v>
      </c>
      <c r="W5" s="208">
        <v>0</v>
      </c>
      <c r="X5" s="303" t="s">
        <v>75</v>
      </c>
    </row>
    <row r="6" spans="1:24" ht="33" customHeight="1">
      <c r="A6" s="197" t="s">
        <v>67</v>
      </c>
      <c r="B6" s="198">
        <f>M3</f>
        <v>12</v>
      </c>
      <c r="C6" s="198" t="s">
        <v>64</v>
      </c>
      <c r="D6" s="199">
        <f>K3</f>
        <v>6</v>
      </c>
      <c r="E6" s="198">
        <f>M4</f>
        <v>4</v>
      </c>
      <c r="F6" s="198" t="s">
        <v>64</v>
      </c>
      <c r="G6" s="198">
        <f>K4</f>
        <v>14</v>
      </c>
      <c r="H6" s="203">
        <f>M5</f>
        <v>9</v>
      </c>
      <c r="I6" s="198" t="s">
        <v>64</v>
      </c>
      <c r="J6" s="199">
        <f>K5</f>
        <v>7</v>
      </c>
      <c r="K6" s="200"/>
      <c r="L6" s="201"/>
      <c r="M6" s="202"/>
      <c r="N6" s="203">
        <v>5</v>
      </c>
      <c r="O6" s="198" t="s">
        <v>64</v>
      </c>
      <c r="P6" s="199">
        <v>18</v>
      </c>
      <c r="Q6" s="198">
        <v>17</v>
      </c>
      <c r="R6" s="198" t="s">
        <v>64</v>
      </c>
      <c r="S6" s="198">
        <v>7</v>
      </c>
      <c r="T6" s="204">
        <f t="shared" si="0"/>
        <v>47</v>
      </c>
      <c r="U6" s="205" t="s">
        <v>64</v>
      </c>
      <c r="V6" s="206">
        <f t="shared" si="1"/>
        <v>52</v>
      </c>
      <c r="W6" s="207">
        <v>6</v>
      </c>
      <c r="X6" s="302" t="s">
        <v>72</v>
      </c>
    </row>
    <row r="7" spans="1:24" ht="33" customHeight="1">
      <c r="A7" s="187" t="s">
        <v>68</v>
      </c>
      <c r="B7" s="190">
        <f>P3</f>
        <v>12</v>
      </c>
      <c r="C7" s="198" t="s">
        <v>64</v>
      </c>
      <c r="D7" s="192">
        <f>N3</f>
        <v>5</v>
      </c>
      <c r="E7" s="190">
        <f>P4</f>
        <v>9</v>
      </c>
      <c r="F7" s="190" t="s">
        <v>64</v>
      </c>
      <c r="G7" s="190">
        <f>N4</f>
        <v>20</v>
      </c>
      <c r="H7" s="191">
        <f>P5</f>
        <v>15</v>
      </c>
      <c r="I7" s="190" t="s">
        <v>64</v>
      </c>
      <c r="J7" s="192">
        <f>N5</f>
        <v>5</v>
      </c>
      <c r="K7" s="190">
        <f>P6</f>
        <v>18</v>
      </c>
      <c r="L7" s="190" t="s">
        <v>64</v>
      </c>
      <c r="M7" s="190">
        <f>N6</f>
        <v>5</v>
      </c>
      <c r="N7" s="200"/>
      <c r="O7" s="201"/>
      <c r="P7" s="202"/>
      <c r="Q7" s="190">
        <v>20</v>
      </c>
      <c r="R7" s="190" t="s">
        <v>64</v>
      </c>
      <c r="S7" s="190">
        <v>10</v>
      </c>
      <c r="T7" s="204">
        <f t="shared" si="0"/>
        <v>74</v>
      </c>
      <c r="U7" s="205" t="s">
        <v>64</v>
      </c>
      <c r="V7" s="206">
        <f t="shared" si="1"/>
        <v>45</v>
      </c>
      <c r="W7" s="208">
        <v>8</v>
      </c>
      <c r="X7" s="303" t="s">
        <v>71</v>
      </c>
    </row>
    <row r="8" spans="1:24" ht="33" customHeight="1" thickBot="1">
      <c r="A8" s="197" t="s">
        <v>69</v>
      </c>
      <c r="B8" s="198">
        <f>S3</f>
        <v>14</v>
      </c>
      <c r="C8" s="198" t="s">
        <v>64</v>
      </c>
      <c r="D8" s="199">
        <f>Q3</f>
        <v>9</v>
      </c>
      <c r="E8" s="198">
        <f>S4</f>
        <v>13</v>
      </c>
      <c r="F8" s="198" t="s">
        <v>64</v>
      </c>
      <c r="G8" s="198">
        <f>Q4</f>
        <v>26</v>
      </c>
      <c r="H8" s="203">
        <f>S5</f>
        <v>14</v>
      </c>
      <c r="I8" s="198" t="s">
        <v>64</v>
      </c>
      <c r="J8" s="199">
        <f>Q5</f>
        <v>6</v>
      </c>
      <c r="K8" s="198">
        <f>S6</f>
        <v>7</v>
      </c>
      <c r="L8" s="198" t="s">
        <v>64</v>
      </c>
      <c r="M8" s="198">
        <f>Q6</f>
        <v>17</v>
      </c>
      <c r="N8" s="203">
        <f>S7</f>
        <v>10</v>
      </c>
      <c r="O8" s="198" t="s">
        <v>64</v>
      </c>
      <c r="P8" s="199">
        <f>Q7</f>
        <v>20</v>
      </c>
      <c r="Q8" s="200"/>
      <c r="R8" s="201"/>
      <c r="S8" s="201"/>
      <c r="T8" s="209">
        <f t="shared" si="0"/>
        <v>58</v>
      </c>
      <c r="U8" s="210" t="s">
        <v>64</v>
      </c>
      <c r="V8" s="211">
        <f t="shared" si="1"/>
        <v>78</v>
      </c>
      <c r="W8" s="212">
        <v>4</v>
      </c>
      <c r="X8" s="304" t="s">
        <v>73</v>
      </c>
    </row>
    <row r="9" spans="1:24" ht="19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>
        <f>SUM(T3:T8)</f>
        <v>365</v>
      </c>
      <c r="U9" s="213">
        <f>SUM(U3:U8)</f>
        <v>0</v>
      </c>
      <c r="V9" s="214">
        <f>SUM(V3:V8)</f>
        <v>365</v>
      </c>
      <c r="W9" s="213">
        <f>SUM(W3:W8)</f>
        <v>30</v>
      </c>
      <c r="X9" s="213"/>
    </row>
    <row r="10" spans="1:24" ht="17.25" customHeight="1">
      <c r="A10" s="215" t="s">
        <v>70</v>
      </c>
      <c r="B10" s="216" t="s">
        <v>124</v>
      </c>
      <c r="C10" s="216"/>
      <c r="D10" s="216"/>
      <c r="E10" s="213"/>
      <c r="F10" s="213"/>
      <c r="G10" s="213">
        <v>5</v>
      </c>
      <c r="H10" s="213">
        <v>5</v>
      </c>
      <c r="I10" s="213"/>
      <c r="J10" s="213">
        <v>0</v>
      </c>
      <c r="K10" s="213">
        <v>0</v>
      </c>
      <c r="L10" s="213"/>
      <c r="M10" s="213"/>
      <c r="N10" s="213">
        <v>110</v>
      </c>
      <c r="O10" s="213" t="s">
        <v>64</v>
      </c>
      <c r="P10" s="214">
        <v>38</v>
      </c>
      <c r="Q10" s="213"/>
      <c r="R10" s="213"/>
      <c r="S10" s="217">
        <f aca="true" t="shared" si="2" ref="S10:S15">H10*2+J10</f>
        <v>10</v>
      </c>
      <c r="T10" s="213">
        <f aca="true" t="shared" si="3" ref="T10:T15">N10-P10</f>
        <v>72</v>
      </c>
      <c r="U10" s="213"/>
      <c r="V10" s="213"/>
      <c r="W10" s="213"/>
      <c r="X10" s="213"/>
    </row>
    <row r="11" spans="1:24" ht="17.25" customHeight="1">
      <c r="A11" s="215" t="s">
        <v>71</v>
      </c>
      <c r="B11" s="216" t="s">
        <v>68</v>
      </c>
      <c r="C11" s="216"/>
      <c r="D11" s="216"/>
      <c r="E11" s="213"/>
      <c r="F11" s="213"/>
      <c r="G11" s="213">
        <v>5</v>
      </c>
      <c r="H11" s="213">
        <v>4</v>
      </c>
      <c r="I11" s="213"/>
      <c r="J11" s="213">
        <v>0</v>
      </c>
      <c r="K11" s="213">
        <v>1</v>
      </c>
      <c r="L11" s="213"/>
      <c r="M11" s="213"/>
      <c r="N11" s="213">
        <v>74</v>
      </c>
      <c r="O11" s="213" t="s">
        <v>64</v>
      </c>
      <c r="P11" s="214">
        <v>45</v>
      </c>
      <c r="Q11" s="213"/>
      <c r="R11" s="213"/>
      <c r="S11" s="217">
        <f t="shared" si="2"/>
        <v>8</v>
      </c>
      <c r="T11" s="213">
        <f t="shared" si="3"/>
        <v>29</v>
      </c>
      <c r="U11" s="213"/>
      <c r="V11" s="213"/>
      <c r="W11" s="213"/>
      <c r="X11" s="213"/>
    </row>
    <row r="12" spans="1:24" ht="17.25" customHeight="1">
      <c r="A12" s="215" t="s">
        <v>72</v>
      </c>
      <c r="B12" s="306" t="s">
        <v>67</v>
      </c>
      <c r="E12" s="213"/>
      <c r="F12" s="213"/>
      <c r="G12" s="213">
        <v>5</v>
      </c>
      <c r="H12" s="213">
        <v>3</v>
      </c>
      <c r="I12" s="213"/>
      <c r="J12" s="213">
        <v>0</v>
      </c>
      <c r="K12" s="213">
        <v>2</v>
      </c>
      <c r="L12" s="213"/>
      <c r="M12" s="213"/>
      <c r="N12" s="213">
        <v>47</v>
      </c>
      <c r="O12" s="213" t="s">
        <v>64</v>
      </c>
      <c r="P12" s="214">
        <v>52</v>
      </c>
      <c r="Q12" s="213"/>
      <c r="R12" s="213"/>
      <c r="S12" s="217">
        <f t="shared" si="2"/>
        <v>6</v>
      </c>
      <c r="T12" s="213">
        <f t="shared" si="3"/>
        <v>-5</v>
      </c>
      <c r="U12" s="213"/>
      <c r="V12" s="213"/>
      <c r="W12" s="213"/>
      <c r="X12" s="213"/>
    </row>
    <row r="13" spans="1:24" ht="17.25" customHeight="1">
      <c r="A13" s="215" t="s">
        <v>73</v>
      </c>
      <c r="B13" s="216" t="s">
        <v>69</v>
      </c>
      <c r="C13" s="216"/>
      <c r="D13" s="216"/>
      <c r="E13" s="213"/>
      <c r="F13" s="213"/>
      <c r="G13" s="213">
        <v>5</v>
      </c>
      <c r="H13" s="213">
        <v>2</v>
      </c>
      <c r="I13" s="213"/>
      <c r="J13" s="213">
        <v>0</v>
      </c>
      <c r="K13" s="213">
        <v>3</v>
      </c>
      <c r="L13" s="213"/>
      <c r="M13" s="213"/>
      <c r="N13" s="213">
        <v>58</v>
      </c>
      <c r="O13" s="213" t="s">
        <v>64</v>
      </c>
      <c r="P13" s="214">
        <v>78</v>
      </c>
      <c r="Q13" s="213"/>
      <c r="R13" s="213"/>
      <c r="S13" s="217">
        <f t="shared" si="2"/>
        <v>4</v>
      </c>
      <c r="T13" s="213">
        <f t="shared" si="3"/>
        <v>-20</v>
      </c>
      <c r="U13" s="213"/>
      <c r="V13" s="213"/>
      <c r="W13" s="213"/>
      <c r="X13" s="213"/>
    </row>
    <row r="14" spans="1:24" ht="17.25" customHeight="1">
      <c r="A14" s="215" t="s">
        <v>74</v>
      </c>
      <c r="B14" s="216" t="s">
        <v>63</v>
      </c>
      <c r="C14" s="216"/>
      <c r="D14" s="216"/>
      <c r="E14" s="213"/>
      <c r="F14" s="213"/>
      <c r="G14" s="213">
        <v>5</v>
      </c>
      <c r="H14" s="213">
        <v>1</v>
      </c>
      <c r="I14" s="213"/>
      <c r="J14" s="213">
        <v>0</v>
      </c>
      <c r="K14" s="213">
        <v>4</v>
      </c>
      <c r="L14" s="213"/>
      <c r="M14" s="213"/>
      <c r="N14" s="213">
        <v>45</v>
      </c>
      <c r="O14" s="213" t="s">
        <v>64</v>
      </c>
      <c r="P14" s="214">
        <v>70</v>
      </c>
      <c r="Q14" s="213"/>
      <c r="R14" s="213"/>
      <c r="S14" s="217">
        <f t="shared" si="2"/>
        <v>2</v>
      </c>
      <c r="T14" s="213">
        <f t="shared" si="3"/>
        <v>-25</v>
      </c>
      <c r="U14" s="213"/>
      <c r="V14" s="213"/>
      <c r="W14" s="213"/>
      <c r="X14" s="213"/>
    </row>
    <row r="15" spans="1:24" ht="17.25" customHeight="1">
      <c r="A15" s="215" t="s">
        <v>75</v>
      </c>
      <c r="B15" s="216" t="s">
        <v>66</v>
      </c>
      <c r="C15" s="216"/>
      <c r="D15" s="216"/>
      <c r="E15" s="213"/>
      <c r="F15" s="213"/>
      <c r="G15" s="213">
        <v>5</v>
      </c>
      <c r="H15" s="213">
        <v>0</v>
      </c>
      <c r="I15" s="213"/>
      <c r="J15" s="213">
        <v>0</v>
      </c>
      <c r="K15" s="213">
        <v>5</v>
      </c>
      <c r="L15" s="213"/>
      <c r="M15" s="213"/>
      <c r="N15" s="213">
        <v>31</v>
      </c>
      <c r="O15" s="213" t="s">
        <v>64</v>
      </c>
      <c r="P15" s="214">
        <v>82</v>
      </c>
      <c r="Q15" s="213"/>
      <c r="R15" s="213"/>
      <c r="S15" s="217">
        <f t="shared" si="2"/>
        <v>0</v>
      </c>
      <c r="T15" s="213">
        <f t="shared" si="3"/>
        <v>-51</v>
      </c>
      <c r="U15" s="213"/>
      <c r="V15" s="213"/>
      <c r="W15" s="213"/>
      <c r="X15" s="213"/>
    </row>
    <row r="16" spans="1:24" ht="13.5" customHeight="1">
      <c r="A16" s="213"/>
      <c r="B16" s="213"/>
      <c r="C16" s="213"/>
      <c r="D16" s="213"/>
      <c r="E16" s="213"/>
      <c r="F16" s="213"/>
      <c r="G16" s="213">
        <f aca="true" t="shared" si="4" ref="G16:L16">SUM(G10:G15)</f>
        <v>30</v>
      </c>
      <c r="H16" s="213">
        <f t="shared" si="4"/>
        <v>15</v>
      </c>
      <c r="I16" s="213">
        <f t="shared" si="4"/>
        <v>0</v>
      </c>
      <c r="J16" s="213">
        <f t="shared" si="4"/>
        <v>0</v>
      </c>
      <c r="K16" s="213">
        <f t="shared" si="4"/>
        <v>15</v>
      </c>
      <c r="L16" s="213">
        <f t="shared" si="4"/>
        <v>0</v>
      </c>
      <c r="M16" s="213"/>
      <c r="N16" s="213">
        <f>SUM(N10:N15)</f>
        <v>365</v>
      </c>
      <c r="O16" s="213" t="s">
        <v>64</v>
      </c>
      <c r="P16" s="214">
        <f>SUM(P10:P15)</f>
        <v>365</v>
      </c>
      <c r="Q16" s="213"/>
      <c r="R16" s="213">
        <f>SUM(R10:R15)</f>
        <v>0</v>
      </c>
      <c r="S16" s="218">
        <f>SUM(S10:S15)</f>
        <v>30</v>
      </c>
      <c r="T16" s="213">
        <f>SUM(T10:T15)</f>
        <v>0</v>
      </c>
      <c r="U16" s="213"/>
      <c r="V16" s="213"/>
      <c r="W16" s="213"/>
      <c r="X16" s="213"/>
    </row>
    <row r="17" spans="1:24" ht="9.75" customHeight="1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</row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</sheetData>
  <mergeCells count="9">
    <mergeCell ref="Z2:AB2"/>
    <mergeCell ref="N2:P2"/>
    <mergeCell ref="Q2:S2"/>
    <mergeCell ref="A1:X1"/>
    <mergeCell ref="H2:J2"/>
    <mergeCell ref="K2:M2"/>
    <mergeCell ref="T2:V2"/>
    <mergeCell ref="B2:D2"/>
    <mergeCell ref="E2:G2"/>
  </mergeCells>
  <printOptions/>
  <pageMargins left="0" right="0" top="0.5905511811023623" bottom="0.3937007874015748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8"/>
  <sheetViews>
    <sheetView zoomScale="85" zoomScaleNormal="85" workbookViewId="0" topLeftCell="A1">
      <selection activeCell="AC23" sqref="AC23"/>
    </sheetView>
  </sheetViews>
  <sheetFormatPr defaultColWidth="9.140625" defaultRowHeight="33.75" customHeight="1"/>
  <cols>
    <col min="1" max="1" width="11.57421875" style="182" customWidth="1"/>
    <col min="2" max="2" width="4.7109375" style="182" customWidth="1"/>
    <col min="3" max="3" width="0.85546875" style="182" customWidth="1"/>
    <col min="4" max="5" width="4.7109375" style="182" customWidth="1"/>
    <col min="6" max="6" width="0.85546875" style="182" customWidth="1"/>
    <col min="7" max="8" width="4.7109375" style="182" customWidth="1"/>
    <col min="9" max="9" width="0.85546875" style="182" customWidth="1"/>
    <col min="10" max="11" width="4.7109375" style="182" customWidth="1"/>
    <col min="12" max="12" width="0.85546875" style="182" customWidth="1"/>
    <col min="13" max="13" width="4.7109375" style="182" customWidth="1"/>
    <col min="14" max="14" width="5.7109375" style="182" customWidth="1"/>
    <col min="15" max="15" width="0.85546875" style="182" customWidth="1"/>
    <col min="16" max="16" width="6.421875" style="182" customWidth="1"/>
    <col min="17" max="17" width="4.7109375" style="182" customWidth="1"/>
    <col min="18" max="18" width="0.85546875" style="182" customWidth="1"/>
    <col min="19" max="19" width="4.7109375" style="182" customWidth="1"/>
    <col min="20" max="20" width="5.00390625" style="182" customWidth="1"/>
    <col min="21" max="21" width="0.85546875" style="182" customWidth="1"/>
    <col min="22" max="23" width="4.7109375" style="182" customWidth="1"/>
    <col min="24" max="24" width="0.85546875" style="182" customWidth="1"/>
    <col min="25" max="26" width="4.7109375" style="182" customWidth="1"/>
    <col min="27" max="27" width="0.85546875" style="182" customWidth="1"/>
    <col min="28" max="29" width="4.7109375" style="182" customWidth="1"/>
    <col min="30" max="30" width="0.85546875" style="182" customWidth="1"/>
    <col min="31" max="32" width="4.7109375" style="182" customWidth="1"/>
    <col min="33" max="33" width="0.85546875" style="182" customWidth="1"/>
    <col min="34" max="34" width="4.7109375" style="182" customWidth="1"/>
    <col min="35" max="35" width="6.140625" style="182" customWidth="1"/>
    <col min="36" max="36" width="0.9921875" style="182" customWidth="1"/>
    <col min="37" max="37" width="6.140625" style="182" customWidth="1"/>
    <col min="38" max="38" width="6.28125" style="182" customWidth="1"/>
    <col min="39" max="57" width="7.7109375" style="182" customWidth="1"/>
    <col min="58" max="16384" width="9.140625" style="182" customWidth="1"/>
  </cols>
  <sheetData>
    <row r="1" spans="1:38" ht="33.75" customHeight="1" thickBot="1">
      <c r="A1" s="443" t="s">
        <v>76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</row>
    <row r="2" spans="1:42" ht="33.75" customHeight="1" thickBot="1">
      <c r="A2" s="183"/>
      <c r="B2" s="445" t="str">
        <f>A3</f>
        <v>DTJ Polanka</v>
      </c>
      <c r="C2" s="445"/>
      <c r="D2" s="446"/>
      <c r="E2" s="445" t="str">
        <f>A4</f>
        <v>MŠK Pov. Bystrica</v>
      </c>
      <c r="F2" s="445"/>
      <c r="G2" s="445"/>
      <c r="H2" s="444" t="str">
        <f>A5</f>
        <v>Komprachcice</v>
      </c>
      <c r="I2" s="445"/>
      <c r="J2" s="446"/>
      <c r="K2" s="445" t="str">
        <f>A6</f>
        <v>KH Kopřivnice</v>
      </c>
      <c r="L2" s="445"/>
      <c r="M2" s="445"/>
      <c r="N2" s="444" t="str">
        <f>A7</f>
        <v>Sokol Ostrava</v>
      </c>
      <c r="O2" s="445"/>
      <c r="P2" s="446"/>
      <c r="Q2" s="445" t="str">
        <f>A8</f>
        <v>Sokol Poruba</v>
      </c>
      <c r="R2" s="445"/>
      <c r="S2" s="445"/>
      <c r="T2" s="444" t="str">
        <f>A9</f>
        <v>SK Opava</v>
      </c>
      <c r="U2" s="445"/>
      <c r="V2" s="446"/>
      <c r="W2" s="444" t="str">
        <f>A10</f>
        <v>Hrabůvka A</v>
      </c>
      <c r="X2" s="445"/>
      <c r="Y2" s="446"/>
      <c r="Z2" s="445" t="str">
        <f>A11</f>
        <v>Hrabůvka B</v>
      </c>
      <c r="AA2" s="445"/>
      <c r="AB2" s="451"/>
      <c r="AC2" s="452" t="str">
        <f>A12</f>
        <v>SKP Fr.-Místek</v>
      </c>
      <c r="AD2" s="445"/>
      <c r="AE2" s="446"/>
      <c r="AF2" s="445" t="str">
        <f>A13</f>
        <v>TJ Náchod</v>
      </c>
      <c r="AG2" s="445"/>
      <c r="AH2" s="451"/>
      <c r="AI2" s="447" t="s">
        <v>60</v>
      </c>
      <c r="AJ2" s="448"/>
      <c r="AK2" s="449"/>
      <c r="AL2" s="184" t="s">
        <v>61</v>
      </c>
      <c r="AM2" s="186"/>
      <c r="AN2" s="450"/>
      <c r="AO2" s="450"/>
      <c r="AP2" s="450"/>
    </row>
    <row r="3" spans="1:38" ht="33" customHeight="1">
      <c r="A3" s="187" t="s">
        <v>63</v>
      </c>
      <c r="B3" s="188"/>
      <c r="C3" s="188"/>
      <c r="D3" s="189"/>
      <c r="E3" s="190">
        <v>18</v>
      </c>
      <c r="F3" s="190" t="s">
        <v>64</v>
      </c>
      <c r="G3" s="190">
        <v>3</v>
      </c>
      <c r="H3" s="191">
        <v>16</v>
      </c>
      <c r="I3" s="190" t="s">
        <v>64</v>
      </c>
      <c r="J3" s="192">
        <v>6</v>
      </c>
      <c r="K3" s="190">
        <v>12</v>
      </c>
      <c r="L3" s="190" t="s">
        <v>64</v>
      </c>
      <c r="M3" s="190">
        <v>13</v>
      </c>
      <c r="N3" s="191">
        <v>16</v>
      </c>
      <c r="O3" s="190" t="s">
        <v>64</v>
      </c>
      <c r="P3" s="192">
        <v>9</v>
      </c>
      <c r="Q3" s="190">
        <v>12</v>
      </c>
      <c r="R3" s="190" t="s">
        <v>64</v>
      </c>
      <c r="S3" s="190">
        <v>21</v>
      </c>
      <c r="T3" s="191">
        <v>13</v>
      </c>
      <c r="U3" s="190" t="s">
        <v>64</v>
      </c>
      <c r="V3" s="192">
        <v>19</v>
      </c>
      <c r="W3" s="191">
        <v>16</v>
      </c>
      <c r="X3" s="190" t="s">
        <v>64</v>
      </c>
      <c r="Y3" s="192">
        <v>21</v>
      </c>
      <c r="Z3" s="190">
        <v>24</v>
      </c>
      <c r="AA3" s="190" t="s">
        <v>64</v>
      </c>
      <c r="AB3" s="190">
        <v>6</v>
      </c>
      <c r="AC3" s="220">
        <v>19</v>
      </c>
      <c r="AD3" s="221" t="s">
        <v>64</v>
      </c>
      <c r="AE3" s="222">
        <v>7</v>
      </c>
      <c r="AF3" s="220">
        <v>13</v>
      </c>
      <c r="AG3" s="221" t="s">
        <v>64</v>
      </c>
      <c r="AH3" s="223">
        <v>18</v>
      </c>
      <c r="AI3" s="224">
        <f aca="true" t="shared" si="0" ref="AI3:AI13">W3+T3+Q3+N3+K3+H3+E3+B3+Z3+AC3+AF3</f>
        <v>159</v>
      </c>
      <c r="AJ3" s="225" t="s">
        <v>64</v>
      </c>
      <c r="AK3" s="226">
        <f aca="true" t="shared" si="1" ref="AK3:AK13">Y3+V3+S3+P3+M3+J3+G3+D3+AB3+AE3+AH3</f>
        <v>123</v>
      </c>
      <c r="AL3" s="227">
        <v>10</v>
      </c>
    </row>
    <row r="4" spans="1:38" ht="33" customHeight="1">
      <c r="A4" s="197" t="s">
        <v>77</v>
      </c>
      <c r="B4" s="198">
        <f>G3</f>
        <v>3</v>
      </c>
      <c r="C4" s="198" t="s">
        <v>64</v>
      </c>
      <c r="D4" s="199">
        <f>E3</f>
        <v>18</v>
      </c>
      <c r="E4" s="200"/>
      <c r="F4" s="201"/>
      <c r="G4" s="202"/>
      <c r="H4" s="203">
        <v>18</v>
      </c>
      <c r="I4" s="198" t="s">
        <v>64</v>
      </c>
      <c r="J4" s="199">
        <v>9</v>
      </c>
      <c r="K4" s="198">
        <v>12</v>
      </c>
      <c r="L4" s="198" t="s">
        <v>64</v>
      </c>
      <c r="M4" s="198">
        <v>18</v>
      </c>
      <c r="N4" s="203">
        <v>8</v>
      </c>
      <c r="O4" s="198" t="s">
        <v>64</v>
      </c>
      <c r="P4" s="199">
        <v>18</v>
      </c>
      <c r="Q4" s="198">
        <v>10</v>
      </c>
      <c r="R4" s="198" t="s">
        <v>64</v>
      </c>
      <c r="S4" s="198">
        <v>18</v>
      </c>
      <c r="T4" s="203">
        <v>6</v>
      </c>
      <c r="U4" s="198" t="s">
        <v>64</v>
      </c>
      <c r="V4" s="199">
        <v>19</v>
      </c>
      <c r="W4" s="203">
        <v>6</v>
      </c>
      <c r="X4" s="198" t="s">
        <v>64</v>
      </c>
      <c r="Y4" s="199">
        <v>24</v>
      </c>
      <c r="Z4" s="198">
        <v>13</v>
      </c>
      <c r="AA4" s="198" t="s">
        <v>64</v>
      </c>
      <c r="AB4" s="198">
        <v>7</v>
      </c>
      <c r="AC4" s="228">
        <v>10</v>
      </c>
      <c r="AD4" s="229" t="s">
        <v>64</v>
      </c>
      <c r="AE4" s="230">
        <v>9</v>
      </c>
      <c r="AF4" s="228">
        <v>7</v>
      </c>
      <c r="AG4" s="229" t="s">
        <v>64</v>
      </c>
      <c r="AH4" s="231">
        <v>18</v>
      </c>
      <c r="AI4" s="224">
        <f t="shared" si="0"/>
        <v>93</v>
      </c>
      <c r="AJ4" s="232" t="s">
        <v>64</v>
      </c>
      <c r="AK4" s="226">
        <f t="shared" si="1"/>
        <v>158</v>
      </c>
      <c r="AL4" s="233">
        <v>6</v>
      </c>
    </row>
    <row r="5" spans="1:38" ht="33" customHeight="1">
      <c r="A5" s="187" t="s">
        <v>93</v>
      </c>
      <c r="B5" s="190">
        <f>J3</f>
        <v>6</v>
      </c>
      <c r="C5" s="198" t="s">
        <v>64</v>
      </c>
      <c r="D5" s="192">
        <f>H3</f>
        <v>16</v>
      </c>
      <c r="E5" s="190">
        <f>J4</f>
        <v>9</v>
      </c>
      <c r="F5" s="190" t="s">
        <v>64</v>
      </c>
      <c r="G5" s="190">
        <f>H4</f>
        <v>18</v>
      </c>
      <c r="H5" s="200"/>
      <c r="I5" s="201"/>
      <c r="J5" s="202"/>
      <c r="K5" s="190">
        <v>15</v>
      </c>
      <c r="L5" s="190" t="s">
        <v>64</v>
      </c>
      <c r="M5" s="190">
        <v>19</v>
      </c>
      <c r="N5" s="191">
        <v>10</v>
      </c>
      <c r="O5" s="190" t="s">
        <v>64</v>
      </c>
      <c r="P5" s="192">
        <v>19</v>
      </c>
      <c r="Q5" s="190">
        <v>6</v>
      </c>
      <c r="R5" s="190" t="s">
        <v>64</v>
      </c>
      <c r="S5" s="190">
        <v>32</v>
      </c>
      <c r="T5" s="191">
        <v>0</v>
      </c>
      <c r="U5" s="190" t="s">
        <v>64</v>
      </c>
      <c r="V5" s="192">
        <v>6</v>
      </c>
      <c r="W5" s="191">
        <v>5</v>
      </c>
      <c r="X5" s="190" t="s">
        <v>64</v>
      </c>
      <c r="Y5" s="192">
        <v>22</v>
      </c>
      <c r="Z5" s="190">
        <v>7</v>
      </c>
      <c r="AA5" s="190" t="s">
        <v>64</v>
      </c>
      <c r="AB5" s="198">
        <v>12</v>
      </c>
      <c r="AC5" s="203">
        <v>10</v>
      </c>
      <c r="AD5" s="198" t="s">
        <v>64</v>
      </c>
      <c r="AE5" s="199">
        <v>18</v>
      </c>
      <c r="AF5" s="203">
        <v>4</v>
      </c>
      <c r="AG5" s="198" t="s">
        <v>64</v>
      </c>
      <c r="AH5" s="234">
        <v>29</v>
      </c>
      <c r="AI5" s="224">
        <f t="shared" si="0"/>
        <v>72</v>
      </c>
      <c r="AJ5" s="235" t="s">
        <v>64</v>
      </c>
      <c r="AK5" s="226">
        <f t="shared" si="1"/>
        <v>191</v>
      </c>
      <c r="AL5" s="236">
        <v>0</v>
      </c>
    </row>
    <row r="6" spans="1:38" ht="33" customHeight="1">
      <c r="A6" s="197" t="s">
        <v>78</v>
      </c>
      <c r="B6" s="198">
        <f>M3</f>
        <v>13</v>
      </c>
      <c r="C6" s="198" t="s">
        <v>64</v>
      </c>
      <c r="D6" s="199">
        <f>K3</f>
        <v>12</v>
      </c>
      <c r="E6" s="198">
        <f>M4</f>
        <v>18</v>
      </c>
      <c r="F6" s="198" t="s">
        <v>64</v>
      </c>
      <c r="G6" s="198">
        <f>K4</f>
        <v>12</v>
      </c>
      <c r="H6" s="203">
        <f>M5</f>
        <v>19</v>
      </c>
      <c r="I6" s="198" t="s">
        <v>64</v>
      </c>
      <c r="J6" s="199">
        <f>K5</f>
        <v>15</v>
      </c>
      <c r="K6" s="200"/>
      <c r="L6" s="201"/>
      <c r="M6" s="202"/>
      <c r="N6" s="203">
        <v>23</v>
      </c>
      <c r="O6" s="198" t="s">
        <v>64</v>
      </c>
      <c r="P6" s="199">
        <v>13</v>
      </c>
      <c r="Q6" s="198">
        <v>16</v>
      </c>
      <c r="R6" s="198" t="s">
        <v>64</v>
      </c>
      <c r="S6" s="198">
        <v>21</v>
      </c>
      <c r="T6" s="203">
        <v>22</v>
      </c>
      <c r="U6" s="198" t="s">
        <v>64</v>
      </c>
      <c r="V6" s="199">
        <v>18</v>
      </c>
      <c r="W6" s="203">
        <v>15</v>
      </c>
      <c r="X6" s="198" t="s">
        <v>64</v>
      </c>
      <c r="Y6" s="199">
        <v>12</v>
      </c>
      <c r="Z6" s="198">
        <v>20</v>
      </c>
      <c r="AA6" s="198" t="s">
        <v>64</v>
      </c>
      <c r="AB6" s="229">
        <v>8</v>
      </c>
      <c r="AC6" s="228">
        <v>19</v>
      </c>
      <c r="AD6" s="229" t="s">
        <v>64</v>
      </c>
      <c r="AE6" s="230">
        <v>5</v>
      </c>
      <c r="AF6" s="228">
        <v>8</v>
      </c>
      <c r="AG6" s="229" t="s">
        <v>64</v>
      </c>
      <c r="AH6" s="231">
        <v>16</v>
      </c>
      <c r="AI6" s="224">
        <f t="shared" si="0"/>
        <v>173</v>
      </c>
      <c r="AJ6" s="232" t="s">
        <v>64</v>
      </c>
      <c r="AK6" s="226">
        <f t="shared" si="1"/>
        <v>132</v>
      </c>
      <c r="AL6" s="233">
        <v>16</v>
      </c>
    </row>
    <row r="7" spans="1:38" ht="33" customHeight="1">
      <c r="A7" s="187" t="s">
        <v>68</v>
      </c>
      <c r="B7" s="190">
        <f>P3</f>
        <v>9</v>
      </c>
      <c r="C7" s="198" t="s">
        <v>64</v>
      </c>
      <c r="D7" s="192">
        <f>N3</f>
        <v>16</v>
      </c>
      <c r="E7" s="190">
        <f>P4</f>
        <v>18</v>
      </c>
      <c r="F7" s="190" t="s">
        <v>64</v>
      </c>
      <c r="G7" s="190">
        <f>N4</f>
        <v>8</v>
      </c>
      <c r="H7" s="191">
        <f>P5</f>
        <v>19</v>
      </c>
      <c r="I7" s="190" t="s">
        <v>64</v>
      </c>
      <c r="J7" s="192">
        <f>N5</f>
        <v>10</v>
      </c>
      <c r="K7" s="190">
        <f>P6</f>
        <v>13</v>
      </c>
      <c r="L7" s="190" t="s">
        <v>64</v>
      </c>
      <c r="M7" s="190">
        <f>N6</f>
        <v>23</v>
      </c>
      <c r="N7" s="200"/>
      <c r="O7" s="201"/>
      <c r="P7" s="202"/>
      <c r="Q7" s="190">
        <v>13</v>
      </c>
      <c r="R7" s="190" t="s">
        <v>64</v>
      </c>
      <c r="S7" s="190">
        <v>13</v>
      </c>
      <c r="T7" s="191">
        <v>14</v>
      </c>
      <c r="U7" s="190" t="s">
        <v>64</v>
      </c>
      <c r="V7" s="192">
        <v>25</v>
      </c>
      <c r="W7" s="191">
        <v>11</v>
      </c>
      <c r="X7" s="190" t="s">
        <v>64</v>
      </c>
      <c r="Y7" s="192">
        <v>19</v>
      </c>
      <c r="Z7" s="190">
        <v>13</v>
      </c>
      <c r="AA7" s="190" t="s">
        <v>64</v>
      </c>
      <c r="AB7" s="190">
        <v>5</v>
      </c>
      <c r="AC7" s="203">
        <v>8</v>
      </c>
      <c r="AD7" s="198" t="s">
        <v>64</v>
      </c>
      <c r="AE7" s="199">
        <v>12</v>
      </c>
      <c r="AF7" s="203">
        <v>4</v>
      </c>
      <c r="AG7" s="198" t="s">
        <v>64</v>
      </c>
      <c r="AH7" s="234">
        <v>18</v>
      </c>
      <c r="AI7" s="224">
        <f t="shared" si="0"/>
        <v>122</v>
      </c>
      <c r="AJ7" s="235" t="s">
        <v>64</v>
      </c>
      <c r="AK7" s="226">
        <f t="shared" si="1"/>
        <v>149</v>
      </c>
      <c r="AL7" s="236">
        <v>7</v>
      </c>
    </row>
    <row r="8" spans="1:38" ht="33" customHeight="1">
      <c r="A8" s="197" t="s">
        <v>79</v>
      </c>
      <c r="B8" s="198">
        <f>S3</f>
        <v>21</v>
      </c>
      <c r="C8" s="198" t="s">
        <v>64</v>
      </c>
      <c r="D8" s="199">
        <f>Q3</f>
        <v>12</v>
      </c>
      <c r="E8" s="198">
        <f>S4</f>
        <v>18</v>
      </c>
      <c r="F8" s="198" t="s">
        <v>64</v>
      </c>
      <c r="G8" s="198">
        <f>Q4</f>
        <v>10</v>
      </c>
      <c r="H8" s="203">
        <f>S5</f>
        <v>32</v>
      </c>
      <c r="I8" s="198" t="s">
        <v>64</v>
      </c>
      <c r="J8" s="199">
        <f>Q5</f>
        <v>6</v>
      </c>
      <c r="K8" s="198">
        <f>S6</f>
        <v>21</v>
      </c>
      <c r="L8" s="198" t="s">
        <v>64</v>
      </c>
      <c r="M8" s="198">
        <f>Q6</f>
        <v>16</v>
      </c>
      <c r="N8" s="203">
        <f>S7</f>
        <v>13</v>
      </c>
      <c r="O8" s="198" t="s">
        <v>64</v>
      </c>
      <c r="P8" s="199">
        <f>Q7</f>
        <v>13</v>
      </c>
      <c r="Q8" s="200"/>
      <c r="R8" s="201"/>
      <c r="S8" s="202"/>
      <c r="T8" s="203">
        <v>21</v>
      </c>
      <c r="U8" s="198" t="s">
        <v>64</v>
      </c>
      <c r="V8" s="199">
        <v>13</v>
      </c>
      <c r="W8" s="203">
        <v>17</v>
      </c>
      <c r="X8" s="198" t="s">
        <v>64</v>
      </c>
      <c r="Y8" s="199">
        <v>13</v>
      </c>
      <c r="Z8" s="198">
        <v>28</v>
      </c>
      <c r="AA8" s="198" t="s">
        <v>64</v>
      </c>
      <c r="AB8" s="198">
        <v>4</v>
      </c>
      <c r="AC8" s="228">
        <v>25</v>
      </c>
      <c r="AD8" s="229" t="s">
        <v>64</v>
      </c>
      <c r="AE8" s="230">
        <v>5</v>
      </c>
      <c r="AF8" s="228">
        <v>14</v>
      </c>
      <c r="AG8" s="229" t="s">
        <v>64</v>
      </c>
      <c r="AH8" s="231">
        <v>14</v>
      </c>
      <c r="AI8" s="224">
        <f t="shared" si="0"/>
        <v>210</v>
      </c>
      <c r="AJ8" s="232" t="s">
        <v>64</v>
      </c>
      <c r="AK8" s="226">
        <f t="shared" si="1"/>
        <v>106</v>
      </c>
      <c r="AL8" s="233">
        <v>18</v>
      </c>
    </row>
    <row r="9" spans="1:38" ht="33" customHeight="1">
      <c r="A9" s="187" t="s">
        <v>80</v>
      </c>
      <c r="B9" s="190">
        <f>V3</f>
        <v>19</v>
      </c>
      <c r="C9" s="198" t="s">
        <v>64</v>
      </c>
      <c r="D9" s="192">
        <f>T3</f>
        <v>13</v>
      </c>
      <c r="E9" s="190">
        <f>V4</f>
        <v>19</v>
      </c>
      <c r="F9" s="190" t="s">
        <v>64</v>
      </c>
      <c r="G9" s="190">
        <f>T4</f>
        <v>6</v>
      </c>
      <c r="H9" s="191">
        <v>6</v>
      </c>
      <c r="I9" s="190" t="s">
        <v>64</v>
      </c>
      <c r="J9" s="192">
        <f>T5</f>
        <v>0</v>
      </c>
      <c r="K9" s="190">
        <f>V6</f>
        <v>18</v>
      </c>
      <c r="L9" s="190" t="s">
        <v>64</v>
      </c>
      <c r="M9" s="190">
        <f>T6</f>
        <v>22</v>
      </c>
      <c r="N9" s="191">
        <f>V7</f>
        <v>25</v>
      </c>
      <c r="O9" s="190" t="s">
        <v>64</v>
      </c>
      <c r="P9" s="192">
        <f>T7</f>
        <v>14</v>
      </c>
      <c r="Q9" s="190">
        <f>V8</f>
        <v>13</v>
      </c>
      <c r="R9" s="190" t="s">
        <v>64</v>
      </c>
      <c r="S9" s="190">
        <f>T8</f>
        <v>21</v>
      </c>
      <c r="T9" s="200"/>
      <c r="U9" s="201"/>
      <c r="V9" s="202"/>
      <c r="W9" s="191">
        <v>14</v>
      </c>
      <c r="X9" s="190" t="s">
        <v>64</v>
      </c>
      <c r="Y9" s="192">
        <v>9</v>
      </c>
      <c r="Z9" s="190">
        <v>16</v>
      </c>
      <c r="AA9" s="190" t="s">
        <v>64</v>
      </c>
      <c r="AB9" s="190">
        <v>7</v>
      </c>
      <c r="AC9" s="203">
        <v>14</v>
      </c>
      <c r="AD9" s="198" t="s">
        <v>64</v>
      </c>
      <c r="AE9" s="199">
        <v>11</v>
      </c>
      <c r="AF9" s="203">
        <v>12</v>
      </c>
      <c r="AG9" s="198" t="s">
        <v>64</v>
      </c>
      <c r="AH9" s="234">
        <v>21</v>
      </c>
      <c r="AI9" s="224">
        <f t="shared" si="0"/>
        <v>156</v>
      </c>
      <c r="AJ9" s="235" t="s">
        <v>64</v>
      </c>
      <c r="AK9" s="226">
        <f t="shared" si="1"/>
        <v>124</v>
      </c>
      <c r="AL9" s="236">
        <v>14</v>
      </c>
    </row>
    <row r="10" spans="1:38" ht="33" customHeight="1">
      <c r="A10" s="197" t="s">
        <v>29</v>
      </c>
      <c r="B10" s="198">
        <f>Y3</f>
        <v>21</v>
      </c>
      <c r="C10" s="198" t="s">
        <v>64</v>
      </c>
      <c r="D10" s="199">
        <f>W3</f>
        <v>16</v>
      </c>
      <c r="E10" s="198">
        <f>Y4</f>
        <v>24</v>
      </c>
      <c r="F10" s="198" t="s">
        <v>64</v>
      </c>
      <c r="G10" s="198">
        <f>W4</f>
        <v>6</v>
      </c>
      <c r="H10" s="203">
        <f>Y5</f>
        <v>22</v>
      </c>
      <c r="I10" s="198" t="s">
        <v>64</v>
      </c>
      <c r="J10" s="199">
        <f>W5</f>
        <v>5</v>
      </c>
      <c r="K10" s="198">
        <f>Y6</f>
        <v>12</v>
      </c>
      <c r="L10" s="198" t="s">
        <v>64</v>
      </c>
      <c r="M10" s="198">
        <f>W6</f>
        <v>15</v>
      </c>
      <c r="N10" s="203">
        <f>Y7</f>
        <v>19</v>
      </c>
      <c r="O10" s="198" t="s">
        <v>64</v>
      </c>
      <c r="P10" s="199">
        <f>W7</f>
        <v>11</v>
      </c>
      <c r="Q10" s="198">
        <f>Y8</f>
        <v>13</v>
      </c>
      <c r="R10" s="198" t="s">
        <v>64</v>
      </c>
      <c r="S10" s="198">
        <f>W8</f>
        <v>17</v>
      </c>
      <c r="T10" s="203">
        <f>Y9</f>
        <v>9</v>
      </c>
      <c r="U10" s="198" t="s">
        <v>64</v>
      </c>
      <c r="V10" s="199">
        <f>W9</f>
        <v>14</v>
      </c>
      <c r="W10" s="237"/>
      <c r="X10" s="238"/>
      <c r="Y10" s="239"/>
      <c r="Z10" s="240">
        <v>21</v>
      </c>
      <c r="AA10" s="240" t="s">
        <v>64</v>
      </c>
      <c r="AB10" s="240">
        <v>7</v>
      </c>
      <c r="AC10" s="241">
        <v>29</v>
      </c>
      <c r="AD10" s="242" t="s">
        <v>64</v>
      </c>
      <c r="AE10" s="243">
        <v>12</v>
      </c>
      <c r="AF10" s="241">
        <v>14</v>
      </c>
      <c r="AG10" s="242" t="s">
        <v>64</v>
      </c>
      <c r="AH10" s="244">
        <v>18</v>
      </c>
      <c r="AI10" s="224">
        <f t="shared" si="0"/>
        <v>184</v>
      </c>
      <c r="AJ10" s="235" t="s">
        <v>64</v>
      </c>
      <c r="AK10" s="226">
        <f t="shared" si="1"/>
        <v>121</v>
      </c>
      <c r="AL10" s="236">
        <v>12</v>
      </c>
    </row>
    <row r="11" spans="1:38" ht="33" customHeight="1">
      <c r="A11" s="197" t="s">
        <v>30</v>
      </c>
      <c r="B11" s="198">
        <f>AB3</f>
        <v>6</v>
      </c>
      <c r="C11" s="198" t="s">
        <v>64</v>
      </c>
      <c r="D11" s="199">
        <f>Z3</f>
        <v>24</v>
      </c>
      <c r="E11" s="198">
        <f>AB4</f>
        <v>7</v>
      </c>
      <c r="F11" s="198" t="s">
        <v>64</v>
      </c>
      <c r="G11" s="198">
        <f>Z4</f>
        <v>13</v>
      </c>
      <c r="H11" s="203">
        <f>AB5</f>
        <v>12</v>
      </c>
      <c r="I11" s="198" t="s">
        <v>64</v>
      </c>
      <c r="J11" s="199">
        <f>Z5</f>
        <v>7</v>
      </c>
      <c r="K11" s="198">
        <f>AB6</f>
        <v>8</v>
      </c>
      <c r="L11" s="198" t="s">
        <v>64</v>
      </c>
      <c r="M11" s="198">
        <f>Z6</f>
        <v>20</v>
      </c>
      <c r="N11" s="203">
        <f>AB7</f>
        <v>5</v>
      </c>
      <c r="O11" s="198" t="s">
        <v>64</v>
      </c>
      <c r="P11" s="199">
        <f>Z7</f>
        <v>13</v>
      </c>
      <c r="Q11" s="198">
        <f>AB8</f>
        <v>4</v>
      </c>
      <c r="R11" s="198" t="s">
        <v>64</v>
      </c>
      <c r="S11" s="198">
        <f>Z8</f>
        <v>28</v>
      </c>
      <c r="T11" s="203">
        <f>AB9</f>
        <v>7</v>
      </c>
      <c r="U11" s="198" t="s">
        <v>64</v>
      </c>
      <c r="V11" s="199">
        <f>Z9</f>
        <v>16</v>
      </c>
      <c r="W11" s="245">
        <f>AB10</f>
        <v>7</v>
      </c>
      <c r="X11" s="240" t="s">
        <v>64</v>
      </c>
      <c r="Y11" s="246">
        <f>Z10</f>
        <v>21</v>
      </c>
      <c r="Z11" s="238"/>
      <c r="AA11" s="238"/>
      <c r="AB11" s="238"/>
      <c r="AC11" s="245">
        <v>10</v>
      </c>
      <c r="AD11" s="240" t="s">
        <v>64</v>
      </c>
      <c r="AE11" s="246">
        <v>22</v>
      </c>
      <c r="AF11" s="245">
        <v>8</v>
      </c>
      <c r="AG11" s="240" t="s">
        <v>64</v>
      </c>
      <c r="AH11" s="247">
        <v>26</v>
      </c>
      <c r="AI11" s="248">
        <f t="shared" si="0"/>
        <v>74</v>
      </c>
      <c r="AJ11" s="235" t="s">
        <v>64</v>
      </c>
      <c r="AK11" s="249">
        <f t="shared" si="1"/>
        <v>190</v>
      </c>
      <c r="AL11" s="236">
        <v>2</v>
      </c>
    </row>
    <row r="12" spans="1:38" ht="33" customHeight="1">
      <c r="A12" s="197" t="s">
        <v>81</v>
      </c>
      <c r="B12" s="198">
        <f>AE3</f>
        <v>7</v>
      </c>
      <c r="C12" s="198" t="s">
        <v>64</v>
      </c>
      <c r="D12" s="199">
        <f>AC3</f>
        <v>19</v>
      </c>
      <c r="E12" s="198">
        <f>AE4</f>
        <v>9</v>
      </c>
      <c r="F12" s="198" t="s">
        <v>64</v>
      </c>
      <c r="G12" s="198">
        <f>AC4</f>
        <v>10</v>
      </c>
      <c r="H12" s="203">
        <f>AE5</f>
        <v>18</v>
      </c>
      <c r="I12" s="198" t="s">
        <v>64</v>
      </c>
      <c r="J12" s="199">
        <f>AC5</f>
        <v>10</v>
      </c>
      <c r="K12" s="198">
        <f>AE6</f>
        <v>5</v>
      </c>
      <c r="L12" s="198" t="s">
        <v>64</v>
      </c>
      <c r="M12" s="198">
        <f>AC6</f>
        <v>19</v>
      </c>
      <c r="N12" s="203">
        <f>AE7</f>
        <v>12</v>
      </c>
      <c r="O12" s="198" t="s">
        <v>64</v>
      </c>
      <c r="P12" s="199">
        <f>AC7</f>
        <v>8</v>
      </c>
      <c r="Q12" s="198">
        <f>AE8</f>
        <v>5</v>
      </c>
      <c r="R12" s="198" t="s">
        <v>64</v>
      </c>
      <c r="S12" s="198">
        <f>AC8</f>
        <v>25</v>
      </c>
      <c r="T12" s="203">
        <f>AE9</f>
        <v>11</v>
      </c>
      <c r="U12" s="198" t="s">
        <v>64</v>
      </c>
      <c r="V12" s="199">
        <f>AC9</f>
        <v>14</v>
      </c>
      <c r="W12" s="240">
        <f>AE10</f>
        <v>12</v>
      </c>
      <c r="X12" s="240" t="s">
        <v>64</v>
      </c>
      <c r="Y12" s="240">
        <f>AC10</f>
        <v>29</v>
      </c>
      <c r="Z12" s="245">
        <f>AE11</f>
        <v>22</v>
      </c>
      <c r="AA12" s="240" t="s">
        <v>64</v>
      </c>
      <c r="AB12" s="246">
        <f>AC11</f>
        <v>10</v>
      </c>
      <c r="AC12" s="238"/>
      <c r="AD12" s="238"/>
      <c r="AE12" s="238"/>
      <c r="AF12" s="245">
        <v>5</v>
      </c>
      <c r="AG12" s="240" t="s">
        <v>64</v>
      </c>
      <c r="AH12" s="247">
        <v>28</v>
      </c>
      <c r="AI12" s="248">
        <f t="shared" si="0"/>
        <v>106</v>
      </c>
      <c r="AJ12" s="235" t="s">
        <v>64</v>
      </c>
      <c r="AK12" s="249">
        <f t="shared" si="1"/>
        <v>172</v>
      </c>
      <c r="AL12" s="236">
        <v>6</v>
      </c>
    </row>
    <row r="13" spans="1:38" ht="33" customHeight="1" thickBot="1">
      <c r="A13" s="250" t="s">
        <v>82</v>
      </c>
      <c r="B13" s="251">
        <f>AH3</f>
        <v>18</v>
      </c>
      <c r="C13" s="251" t="s">
        <v>64</v>
      </c>
      <c r="D13" s="252">
        <f>AF3</f>
        <v>13</v>
      </c>
      <c r="E13" s="251">
        <f>AH4</f>
        <v>18</v>
      </c>
      <c r="F13" s="251" t="s">
        <v>64</v>
      </c>
      <c r="G13" s="251">
        <f>AF4</f>
        <v>7</v>
      </c>
      <c r="H13" s="253">
        <f>AH5</f>
        <v>29</v>
      </c>
      <c r="I13" s="251" t="s">
        <v>64</v>
      </c>
      <c r="J13" s="252">
        <f>AF5</f>
        <v>4</v>
      </c>
      <c r="K13" s="251">
        <f>AH6</f>
        <v>16</v>
      </c>
      <c r="L13" s="251" t="s">
        <v>64</v>
      </c>
      <c r="M13" s="251">
        <f>AF6</f>
        <v>8</v>
      </c>
      <c r="N13" s="253">
        <f>AH7</f>
        <v>18</v>
      </c>
      <c r="O13" s="251" t="s">
        <v>64</v>
      </c>
      <c r="P13" s="252">
        <f>AF7</f>
        <v>4</v>
      </c>
      <c r="Q13" s="251">
        <f>AH8</f>
        <v>14</v>
      </c>
      <c r="R13" s="251" t="s">
        <v>64</v>
      </c>
      <c r="S13" s="251">
        <f>AF8</f>
        <v>14</v>
      </c>
      <c r="T13" s="253">
        <f>AH9</f>
        <v>21</v>
      </c>
      <c r="U13" s="251" t="s">
        <v>64</v>
      </c>
      <c r="V13" s="252">
        <f>AF9</f>
        <v>12</v>
      </c>
      <c r="W13" s="254">
        <f>AH10</f>
        <v>18</v>
      </c>
      <c r="X13" s="254" t="s">
        <v>64</v>
      </c>
      <c r="Y13" s="254">
        <f>AF10</f>
        <v>14</v>
      </c>
      <c r="Z13" s="255">
        <f>AH11</f>
        <v>26</v>
      </c>
      <c r="AA13" s="254" t="s">
        <v>64</v>
      </c>
      <c r="AB13" s="256">
        <f>AF11</f>
        <v>8</v>
      </c>
      <c r="AC13" s="254">
        <f>AH12</f>
        <v>28</v>
      </c>
      <c r="AD13" s="254" t="s">
        <v>64</v>
      </c>
      <c r="AE13" s="254">
        <f>AF12</f>
        <v>5</v>
      </c>
      <c r="AF13" s="257"/>
      <c r="AG13" s="258"/>
      <c r="AH13" s="259"/>
      <c r="AI13" s="260">
        <f t="shared" si="0"/>
        <v>206</v>
      </c>
      <c r="AJ13" s="261" t="s">
        <v>64</v>
      </c>
      <c r="AK13" s="262">
        <f t="shared" si="1"/>
        <v>89</v>
      </c>
      <c r="AL13" s="263">
        <v>19</v>
      </c>
    </row>
    <row r="14" spans="1:38" ht="19.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>
        <f>SUM(AI3:AI13)</f>
        <v>1555</v>
      </c>
      <c r="AJ14" s="213" t="s">
        <v>64</v>
      </c>
      <c r="AK14" s="214">
        <f>SUM(AK3:AK13)</f>
        <v>1555</v>
      </c>
      <c r="AL14" s="213">
        <f>SUM(AL3:AL13)</f>
        <v>110</v>
      </c>
    </row>
    <row r="15" spans="21:38" ht="19.5" customHeight="1"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4"/>
      <c r="AL15" s="213"/>
    </row>
    <row r="16" spans="1:38" ht="17.25" customHeight="1">
      <c r="A16" s="215" t="s">
        <v>70</v>
      </c>
      <c r="B16" s="216" t="s">
        <v>82</v>
      </c>
      <c r="C16" s="216"/>
      <c r="D16" s="216"/>
      <c r="E16" s="213"/>
      <c r="F16" s="213"/>
      <c r="G16" s="213">
        <v>10</v>
      </c>
      <c r="H16" s="213">
        <v>9</v>
      </c>
      <c r="I16" s="213"/>
      <c r="J16" s="213">
        <v>1</v>
      </c>
      <c r="K16" s="213">
        <v>0</v>
      </c>
      <c r="L16" s="213"/>
      <c r="M16" s="213"/>
      <c r="N16" s="213">
        <v>206</v>
      </c>
      <c r="O16" s="213" t="s">
        <v>64</v>
      </c>
      <c r="P16" s="214">
        <v>89</v>
      </c>
      <c r="Q16" s="213"/>
      <c r="R16" s="213"/>
      <c r="S16" s="264">
        <f aca="true" t="shared" si="2" ref="S16:S26">H16*2+J16</f>
        <v>19</v>
      </c>
      <c r="T16" s="213">
        <f aca="true" t="shared" si="3" ref="T16:T26">N16-P16</f>
        <v>117</v>
      </c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</row>
    <row r="17" spans="1:38" ht="17.25" customHeight="1">
      <c r="A17" s="215" t="s">
        <v>71</v>
      </c>
      <c r="B17" s="216" t="s">
        <v>79</v>
      </c>
      <c r="C17" s="216"/>
      <c r="D17" s="216"/>
      <c r="E17" s="213"/>
      <c r="F17" s="213"/>
      <c r="G17" s="213">
        <v>10</v>
      </c>
      <c r="H17" s="213">
        <v>8</v>
      </c>
      <c r="I17" s="213"/>
      <c r="J17" s="213">
        <v>2</v>
      </c>
      <c r="K17" s="213">
        <v>0</v>
      </c>
      <c r="L17" s="213"/>
      <c r="M17" s="213"/>
      <c r="N17" s="213">
        <v>210</v>
      </c>
      <c r="O17" s="213" t="s">
        <v>64</v>
      </c>
      <c r="P17" s="214">
        <v>106</v>
      </c>
      <c r="Q17" s="213"/>
      <c r="R17" s="213"/>
      <c r="S17" s="264">
        <f t="shared" si="2"/>
        <v>18</v>
      </c>
      <c r="T17" s="213">
        <f t="shared" si="3"/>
        <v>104</v>
      </c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</row>
    <row r="18" spans="1:38" ht="17.25" customHeight="1">
      <c r="A18" s="215" t="s">
        <v>72</v>
      </c>
      <c r="B18" s="216" t="s">
        <v>78</v>
      </c>
      <c r="C18" s="216"/>
      <c r="D18" s="216"/>
      <c r="E18" s="213"/>
      <c r="F18" s="213"/>
      <c r="G18" s="213">
        <v>10</v>
      </c>
      <c r="H18" s="213">
        <v>8</v>
      </c>
      <c r="I18" s="213"/>
      <c r="J18" s="213">
        <v>0</v>
      </c>
      <c r="K18" s="213">
        <v>2</v>
      </c>
      <c r="L18" s="213"/>
      <c r="M18" s="213"/>
      <c r="N18" s="213">
        <v>173</v>
      </c>
      <c r="O18" s="213" t="s">
        <v>64</v>
      </c>
      <c r="P18" s="214">
        <v>132</v>
      </c>
      <c r="Q18" s="213"/>
      <c r="R18" s="213"/>
      <c r="S18" s="264">
        <f t="shared" si="2"/>
        <v>16</v>
      </c>
      <c r="T18" s="213">
        <f t="shared" si="3"/>
        <v>41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</row>
    <row r="19" spans="1:38" ht="17.25" customHeight="1">
      <c r="A19" s="215" t="s">
        <v>73</v>
      </c>
      <c r="B19" s="216" t="s">
        <v>80</v>
      </c>
      <c r="C19" s="216"/>
      <c r="D19" s="216"/>
      <c r="E19" s="213"/>
      <c r="F19" s="213"/>
      <c r="G19" s="213">
        <v>10</v>
      </c>
      <c r="H19" s="213">
        <v>7</v>
      </c>
      <c r="I19" s="213"/>
      <c r="J19" s="213">
        <v>0</v>
      </c>
      <c r="K19" s="213">
        <v>3</v>
      </c>
      <c r="L19" s="213"/>
      <c r="M19" s="213"/>
      <c r="N19" s="213">
        <v>156</v>
      </c>
      <c r="O19" s="213" t="s">
        <v>64</v>
      </c>
      <c r="P19" s="214">
        <v>124</v>
      </c>
      <c r="Q19" s="213"/>
      <c r="R19" s="213"/>
      <c r="S19" s="264">
        <f t="shared" si="2"/>
        <v>14</v>
      </c>
      <c r="T19" s="213">
        <f t="shared" si="3"/>
        <v>32</v>
      </c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</row>
    <row r="20" spans="1:38" ht="17.25" customHeight="1">
      <c r="A20" s="215" t="s">
        <v>74</v>
      </c>
      <c r="B20" s="216" t="s">
        <v>29</v>
      </c>
      <c r="C20" s="216"/>
      <c r="D20" s="216"/>
      <c r="E20" s="213"/>
      <c r="F20" s="213"/>
      <c r="G20" s="213">
        <v>10</v>
      </c>
      <c r="H20" s="213">
        <v>6</v>
      </c>
      <c r="I20" s="213"/>
      <c r="J20" s="213">
        <v>0</v>
      </c>
      <c r="K20" s="213">
        <v>4</v>
      </c>
      <c r="L20" s="213"/>
      <c r="M20" s="213"/>
      <c r="N20" s="213">
        <v>184</v>
      </c>
      <c r="O20" s="213" t="s">
        <v>64</v>
      </c>
      <c r="P20" s="214">
        <v>121</v>
      </c>
      <c r="Q20" s="213"/>
      <c r="R20" s="213"/>
      <c r="S20" s="264">
        <f t="shared" si="2"/>
        <v>12</v>
      </c>
      <c r="T20" s="213">
        <f t="shared" si="3"/>
        <v>63</v>
      </c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</row>
    <row r="21" spans="1:38" ht="17.25" customHeight="1">
      <c r="A21" s="215" t="s">
        <v>75</v>
      </c>
      <c r="B21" s="216" t="s">
        <v>63</v>
      </c>
      <c r="C21" s="216"/>
      <c r="D21" s="216"/>
      <c r="E21" s="213"/>
      <c r="F21" s="213"/>
      <c r="G21" s="213">
        <v>10</v>
      </c>
      <c r="H21" s="213">
        <v>5</v>
      </c>
      <c r="I21" s="213"/>
      <c r="J21" s="213">
        <v>0</v>
      </c>
      <c r="K21" s="213">
        <v>5</v>
      </c>
      <c r="L21" s="213"/>
      <c r="M21" s="213"/>
      <c r="N21" s="213">
        <v>159</v>
      </c>
      <c r="O21" s="213" t="s">
        <v>64</v>
      </c>
      <c r="P21" s="214">
        <v>123</v>
      </c>
      <c r="Q21" s="213"/>
      <c r="R21" s="213"/>
      <c r="S21" s="264">
        <f t="shared" si="2"/>
        <v>10</v>
      </c>
      <c r="T21" s="213">
        <f t="shared" si="3"/>
        <v>36</v>
      </c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</row>
    <row r="22" spans="1:38" ht="17.25" customHeight="1">
      <c r="A22" s="215" t="s">
        <v>83</v>
      </c>
      <c r="B22" s="216" t="s">
        <v>68</v>
      </c>
      <c r="C22" s="216"/>
      <c r="D22" s="216"/>
      <c r="E22" s="213"/>
      <c r="F22" s="213"/>
      <c r="G22" s="213">
        <v>10</v>
      </c>
      <c r="H22" s="213">
        <v>3</v>
      </c>
      <c r="I22" s="213"/>
      <c r="J22" s="213">
        <v>1</v>
      </c>
      <c r="K22" s="213">
        <v>6</v>
      </c>
      <c r="L22" s="213"/>
      <c r="M22" s="213"/>
      <c r="N22" s="213">
        <v>122</v>
      </c>
      <c r="O22" s="213" t="s">
        <v>64</v>
      </c>
      <c r="P22" s="214">
        <v>149</v>
      </c>
      <c r="Q22" s="213"/>
      <c r="R22" s="213"/>
      <c r="S22" s="264">
        <f t="shared" si="2"/>
        <v>7</v>
      </c>
      <c r="T22" s="213">
        <f t="shared" si="3"/>
        <v>-27</v>
      </c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</row>
    <row r="23" spans="1:38" ht="17.25" customHeight="1">
      <c r="A23" s="215" t="s">
        <v>84</v>
      </c>
      <c r="B23" s="216" t="s">
        <v>192</v>
      </c>
      <c r="C23" s="216"/>
      <c r="D23" s="216"/>
      <c r="E23" s="213"/>
      <c r="F23" s="213"/>
      <c r="G23" s="213">
        <v>10</v>
      </c>
      <c r="H23" s="213">
        <v>3</v>
      </c>
      <c r="I23" s="213"/>
      <c r="J23" s="213">
        <v>0</v>
      </c>
      <c r="K23" s="213">
        <v>7</v>
      </c>
      <c r="L23" s="213"/>
      <c r="M23" s="213"/>
      <c r="N23" s="213">
        <v>93</v>
      </c>
      <c r="O23" s="213" t="s">
        <v>64</v>
      </c>
      <c r="P23" s="214">
        <v>158</v>
      </c>
      <c r="Q23" s="213"/>
      <c r="R23" s="213"/>
      <c r="S23" s="264">
        <f t="shared" si="2"/>
        <v>6</v>
      </c>
      <c r="T23" s="213">
        <f t="shared" si="3"/>
        <v>-65</v>
      </c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</row>
    <row r="24" spans="1:38" ht="17.25" customHeight="1">
      <c r="A24" s="215" t="s">
        <v>85</v>
      </c>
      <c r="B24" s="216" t="s">
        <v>81</v>
      </c>
      <c r="C24" s="216"/>
      <c r="D24" s="216"/>
      <c r="E24" s="213"/>
      <c r="F24" s="213"/>
      <c r="G24" s="213">
        <v>10</v>
      </c>
      <c r="H24" s="213">
        <v>3</v>
      </c>
      <c r="I24" s="213"/>
      <c r="J24" s="213">
        <v>0</v>
      </c>
      <c r="K24" s="213">
        <v>7</v>
      </c>
      <c r="L24" s="213"/>
      <c r="M24" s="213"/>
      <c r="N24" s="213">
        <v>106</v>
      </c>
      <c r="O24" s="213" t="s">
        <v>64</v>
      </c>
      <c r="P24" s="214">
        <v>172</v>
      </c>
      <c r="Q24" s="213"/>
      <c r="R24" s="213"/>
      <c r="S24" s="264">
        <f t="shared" si="2"/>
        <v>6</v>
      </c>
      <c r="T24" s="213">
        <f t="shared" si="3"/>
        <v>-66</v>
      </c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</row>
    <row r="25" spans="1:38" ht="17.25" customHeight="1">
      <c r="A25" s="215" t="s">
        <v>86</v>
      </c>
      <c r="B25" s="216" t="s">
        <v>30</v>
      </c>
      <c r="C25" s="216"/>
      <c r="D25" s="216"/>
      <c r="E25" s="213"/>
      <c r="F25" s="213"/>
      <c r="G25" s="213">
        <v>10</v>
      </c>
      <c r="H25" s="213">
        <v>1</v>
      </c>
      <c r="I25" s="213"/>
      <c r="J25" s="213">
        <v>0</v>
      </c>
      <c r="K25" s="213">
        <v>9</v>
      </c>
      <c r="L25" s="213"/>
      <c r="M25" s="213"/>
      <c r="N25" s="213">
        <v>74</v>
      </c>
      <c r="O25" s="213" t="s">
        <v>64</v>
      </c>
      <c r="P25" s="214">
        <v>190</v>
      </c>
      <c r="Q25" s="213"/>
      <c r="R25" s="213"/>
      <c r="S25" s="264">
        <f t="shared" si="2"/>
        <v>2</v>
      </c>
      <c r="T25" s="213">
        <f t="shared" si="3"/>
        <v>-116</v>
      </c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</row>
    <row r="26" spans="1:38" ht="17.25" customHeight="1">
      <c r="A26" s="215" t="s">
        <v>87</v>
      </c>
      <c r="B26" s="216" t="s">
        <v>93</v>
      </c>
      <c r="C26" s="216"/>
      <c r="D26" s="216"/>
      <c r="E26" s="213"/>
      <c r="F26" s="213"/>
      <c r="G26" s="213">
        <v>10</v>
      </c>
      <c r="H26" s="213">
        <v>0</v>
      </c>
      <c r="I26" s="213"/>
      <c r="J26" s="213">
        <v>0</v>
      </c>
      <c r="K26" s="213">
        <v>10</v>
      </c>
      <c r="L26" s="213"/>
      <c r="M26" s="213"/>
      <c r="N26" s="213">
        <v>72</v>
      </c>
      <c r="O26" s="213" t="s">
        <v>64</v>
      </c>
      <c r="P26" s="214">
        <v>191</v>
      </c>
      <c r="Q26" s="213"/>
      <c r="R26" s="213"/>
      <c r="S26" s="264">
        <f t="shared" si="2"/>
        <v>0</v>
      </c>
      <c r="T26" s="213">
        <f t="shared" si="3"/>
        <v>-119</v>
      </c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</row>
    <row r="27" spans="1:38" ht="13.5" customHeight="1">
      <c r="A27" s="213"/>
      <c r="B27" s="213"/>
      <c r="C27" s="213"/>
      <c r="D27" s="213"/>
      <c r="E27" s="213"/>
      <c r="F27" s="213"/>
      <c r="G27" s="213">
        <f>SUM(G16:G26)</f>
        <v>110</v>
      </c>
      <c r="H27" s="213">
        <f>SUM(H16:H26)</f>
        <v>53</v>
      </c>
      <c r="I27" s="213"/>
      <c r="J27" s="213">
        <f>SUM(J16:J26)</f>
        <v>4</v>
      </c>
      <c r="K27" s="213">
        <f>SUM(K16:K26)</f>
        <v>53</v>
      </c>
      <c r="L27" s="213">
        <f>SUM(L16:L26)</f>
        <v>0</v>
      </c>
      <c r="M27" s="213"/>
      <c r="N27" s="213">
        <f>SUM(N16:N26)</f>
        <v>1555</v>
      </c>
      <c r="O27" s="213" t="s">
        <v>64</v>
      </c>
      <c r="P27" s="213">
        <f>SUM(P16:P26)</f>
        <v>1555</v>
      </c>
      <c r="Q27" s="213"/>
      <c r="R27" s="213">
        <f>SUM(R16:R24)</f>
        <v>0</v>
      </c>
      <c r="S27" s="213">
        <f>SUM(S16:S26)</f>
        <v>110</v>
      </c>
      <c r="T27" s="213">
        <f>SUM(T16:T26)</f>
        <v>0</v>
      </c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</row>
    <row r="28" spans="1:38" ht="13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</sheetData>
  <mergeCells count="14">
    <mergeCell ref="W2:Y2"/>
    <mergeCell ref="AI2:AK2"/>
    <mergeCell ref="AF2:AH2"/>
    <mergeCell ref="AC2:AE2"/>
    <mergeCell ref="AN2:AP2"/>
    <mergeCell ref="Z2:AB2"/>
    <mergeCell ref="A1:AL1"/>
    <mergeCell ref="B2:D2"/>
    <mergeCell ref="E2:G2"/>
    <mergeCell ref="H2:J2"/>
    <mergeCell ref="K2:M2"/>
    <mergeCell ref="N2:P2"/>
    <mergeCell ref="Q2:S2"/>
    <mergeCell ref="T2:V2"/>
  </mergeCells>
  <printOptions/>
  <pageMargins left="0" right="0" top="0.3937007874015748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selection activeCell="K8" sqref="K8"/>
    </sheetView>
  </sheetViews>
  <sheetFormatPr defaultColWidth="9.140625" defaultRowHeight="33.75" customHeight="1"/>
  <cols>
    <col min="1" max="1" width="15.140625" style="182" customWidth="1"/>
    <col min="2" max="2" width="5.7109375" style="182" customWidth="1"/>
    <col min="3" max="3" width="0.9921875" style="182" customWidth="1"/>
    <col min="4" max="5" width="5.7109375" style="182" customWidth="1"/>
    <col min="6" max="6" width="0.9921875" style="182" customWidth="1"/>
    <col min="7" max="8" width="5.7109375" style="182" customWidth="1"/>
    <col min="9" max="9" width="0.9921875" style="182" customWidth="1"/>
    <col min="10" max="11" width="5.7109375" style="182" customWidth="1"/>
    <col min="12" max="12" width="0.9921875" style="182" customWidth="1"/>
    <col min="13" max="14" width="5.7109375" style="182" customWidth="1"/>
    <col min="15" max="15" width="0.9921875" style="182" customWidth="1"/>
    <col min="16" max="17" width="5.7109375" style="182" customWidth="1"/>
    <col min="18" max="18" width="0.9921875" style="182" customWidth="1"/>
    <col min="19" max="20" width="5.7109375" style="182" customWidth="1"/>
    <col min="21" max="21" width="0.9921875" style="182" customWidth="1"/>
    <col min="22" max="22" width="5.7109375" style="182" customWidth="1"/>
    <col min="23" max="23" width="7.00390625" style="182" customWidth="1"/>
    <col min="24" max="24" width="0.9921875" style="182" customWidth="1"/>
    <col min="25" max="25" width="7.00390625" style="182" customWidth="1"/>
    <col min="26" max="26" width="7.140625" style="182" customWidth="1"/>
    <col min="27" max="45" width="7.7109375" style="182" customWidth="1"/>
    <col min="46" max="16384" width="9.140625" style="182" customWidth="1"/>
  </cols>
  <sheetData>
    <row r="1" spans="1:26" ht="33.75" customHeight="1" thickBot="1">
      <c r="A1" s="443" t="s">
        <v>88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30" ht="33.75" customHeight="1" thickBot="1">
      <c r="A2" s="183"/>
      <c r="B2" s="445" t="str">
        <f>A3</f>
        <v>DTJ Polanka</v>
      </c>
      <c r="C2" s="445"/>
      <c r="D2" s="446"/>
      <c r="E2" s="445" t="str">
        <f>A4</f>
        <v>Komprachcice</v>
      </c>
      <c r="F2" s="445"/>
      <c r="G2" s="445"/>
      <c r="H2" s="444" t="str">
        <f>A5</f>
        <v>Sokol Hrabůvka</v>
      </c>
      <c r="I2" s="445"/>
      <c r="J2" s="446"/>
      <c r="K2" s="445" t="str">
        <f>A6</f>
        <v>ŠKH Agro Pezinok</v>
      </c>
      <c r="L2" s="445"/>
      <c r="M2" s="445"/>
      <c r="N2" s="444" t="str">
        <f>A7</f>
        <v>Sokol Ostrava</v>
      </c>
      <c r="O2" s="445"/>
      <c r="P2" s="446"/>
      <c r="Q2" s="445" t="str">
        <f>A8</f>
        <v>SKP Frýdek-Místek "A"</v>
      </c>
      <c r="R2" s="445"/>
      <c r="S2" s="445"/>
      <c r="T2" s="444" t="str">
        <f>A9</f>
        <v>SKP Frýdek-Místek "B"</v>
      </c>
      <c r="U2" s="445"/>
      <c r="V2" s="446"/>
      <c r="W2" s="447" t="s">
        <v>60</v>
      </c>
      <c r="X2" s="448"/>
      <c r="Y2" s="449"/>
      <c r="Z2" s="185" t="s">
        <v>61</v>
      </c>
      <c r="AA2" s="186"/>
      <c r="AB2" s="450"/>
      <c r="AC2" s="450"/>
      <c r="AD2" s="450"/>
    </row>
    <row r="3" spans="1:26" ht="33" customHeight="1">
      <c r="A3" s="187" t="s">
        <v>63</v>
      </c>
      <c r="B3" s="188"/>
      <c r="C3" s="188"/>
      <c r="D3" s="189"/>
      <c r="E3" s="190">
        <v>27</v>
      </c>
      <c r="F3" s="190" t="s">
        <v>64</v>
      </c>
      <c r="G3" s="190">
        <v>16</v>
      </c>
      <c r="H3" s="191">
        <v>21</v>
      </c>
      <c r="I3" s="190" t="s">
        <v>64</v>
      </c>
      <c r="J3" s="192">
        <v>19</v>
      </c>
      <c r="K3" s="190">
        <v>28</v>
      </c>
      <c r="L3" s="190" t="s">
        <v>64</v>
      </c>
      <c r="M3" s="190">
        <v>11</v>
      </c>
      <c r="N3" s="191">
        <v>27</v>
      </c>
      <c r="O3" s="190" t="s">
        <v>64</v>
      </c>
      <c r="P3" s="192">
        <v>6</v>
      </c>
      <c r="Q3" s="190">
        <v>14</v>
      </c>
      <c r="R3" s="190" t="s">
        <v>64</v>
      </c>
      <c r="S3" s="190">
        <v>21</v>
      </c>
      <c r="T3" s="191">
        <v>20</v>
      </c>
      <c r="U3" s="190" t="s">
        <v>64</v>
      </c>
      <c r="V3" s="192">
        <v>16</v>
      </c>
      <c r="W3" s="224">
        <f aca="true" t="shared" si="0" ref="W3:W9">T3+Q3+N3+K3+H3+E3+B3</f>
        <v>137</v>
      </c>
      <c r="X3" s="225" t="s">
        <v>64</v>
      </c>
      <c r="Y3" s="265">
        <f aca="true" t="shared" si="1" ref="Y3:Y9">V3+S3+P3+M3+J3+G3+D3</f>
        <v>89</v>
      </c>
      <c r="Z3" s="196">
        <v>10</v>
      </c>
    </row>
    <row r="4" spans="1:26" ht="33" customHeight="1">
      <c r="A4" s="197" t="s">
        <v>93</v>
      </c>
      <c r="B4" s="198">
        <f>G3</f>
        <v>16</v>
      </c>
      <c r="C4" s="198" t="s">
        <v>64</v>
      </c>
      <c r="D4" s="199">
        <f>E3</f>
        <v>27</v>
      </c>
      <c r="E4" s="200"/>
      <c r="F4" s="201"/>
      <c r="G4" s="202"/>
      <c r="H4" s="203">
        <v>16</v>
      </c>
      <c r="I4" s="198" t="s">
        <v>64</v>
      </c>
      <c r="J4" s="199">
        <v>28</v>
      </c>
      <c r="K4" s="198">
        <v>27</v>
      </c>
      <c r="L4" s="198" t="s">
        <v>64</v>
      </c>
      <c r="M4" s="198">
        <v>19</v>
      </c>
      <c r="N4" s="203">
        <v>25</v>
      </c>
      <c r="O4" s="198" t="s">
        <v>64</v>
      </c>
      <c r="P4" s="199">
        <v>18</v>
      </c>
      <c r="Q4" s="198">
        <v>10</v>
      </c>
      <c r="R4" s="198" t="s">
        <v>64</v>
      </c>
      <c r="S4" s="198">
        <v>28</v>
      </c>
      <c r="T4" s="203">
        <v>15</v>
      </c>
      <c r="U4" s="198" t="s">
        <v>64</v>
      </c>
      <c r="V4" s="199">
        <v>21</v>
      </c>
      <c r="W4" s="224">
        <f t="shared" si="0"/>
        <v>109</v>
      </c>
      <c r="X4" s="232" t="s">
        <v>64</v>
      </c>
      <c r="Y4" s="265">
        <f t="shared" si="1"/>
        <v>141</v>
      </c>
      <c r="Z4" s="207">
        <v>4</v>
      </c>
    </row>
    <row r="5" spans="1:26" ht="33" customHeight="1">
      <c r="A5" s="187" t="s">
        <v>92</v>
      </c>
      <c r="B5" s="190">
        <f>J3</f>
        <v>19</v>
      </c>
      <c r="C5" s="198" t="s">
        <v>64</v>
      </c>
      <c r="D5" s="192">
        <f>H3</f>
        <v>21</v>
      </c>
      <c r="E5" s="190">
        <f>J4</f>
        <v>28</v>
      </c>
      <c r="F5" s="190" t="s">
        <v>64</v>
      </c>
      <c r="G5" s="190">
        <f>H4</f>
        <v>16</v>
      </c>
      <c r="H5" s="200"/>
      <c r="I5" s="201"/>
      <c r="J5" s="202"/>
      <c r="K5" s="190">
        <v>13</v>
      </c>
      <c r="L5" s="190" t="s">
        <v>64</v>
      </c>
      <c r="M5" s="190">
        <v>14</v>
      </c>
      <c r="N5" s="191">
        <v>24</v>
      </c>
      <c r="O5" s="190" t="s">
        <v>64</v>
      </c>
      <c r="P5" s="192">
        <v>7</v>
      </c>
      <c r="Q5" s="190">
        <v>15</v>
      </c>
      <c r="R5" s="190" t="s">
        <v>64</v>
      </c>
      <c r="S5" s="190">
        <v>23</v>
      </c>
      <c r="T5" s="191">
        <v>17</v>
      </c>
      <c r="U5" s="190" t="s">
        <v>64</v>
      </c>
      <c r="V5" s="192">
        <v>18</v>
      </c>
      <c r="W5" s="224">
        <f t="shared" si="0"/>
        <v>116</v>
      </c>
      <c r="X5" s="235" t="s">
        <v>64</v>
      </c>
      <c r="Y5" s="265">
        <f t="shared" si="1"/>
        <v>99</v>
      </c>
      <c r="Z5" s="208">
        <v>4</v>
      </c>
    </row>
    <row r="6" spans="1:26" ht="33" customHeight="1">
      <c r="A6" s="197" t="s">
        <v>89</v>
      </c>
      <c r="B6" s="198">
        <f>M3</f>
        <v>11</v>
      </c>
      <c r="C6" s="198" t="s">
        <v>64</v>
      </c>
      <c r="D6" s="199">
        <f>K3</f>
        <v>28</v>
      </c>
      <c r="E6" s="198">
        <f>M4</f>
        <v>19</v>
      </c>
      <c r="F6" s="198" t="s">
        <v>64</v>
      </c>
      <c r="G6" s="198">
        <f>K4</f>
        <v>27</v>
      </c>
      <c r="H6" s="203">
        <f>M5</f>
        <v>14</v>
      </c>
      <c r="I6" s="198" t="s">
        <v>64</v>
      </c>
      <c r="J6" s="199">
        <f>K5</f>
        <v>13</v>
      </c>
      <c r="K6" s="200"/>
      <c r="L6" s="201"/>
      <c r="M6" s="202"/>
      <c r="N6" s="203">
        <v>13</v>
      </c>
      <c r="O6" s="198" t="s">
        <v>64</v>
      </c>
      <c r="P6" s="199">
        <v>12</v>
      </c>
      <c r="Q6" s="198">
        <v>2</v>
      </c>
      <c r="R6" s="198" t="s">
        <v>64</v>
      </c>
      <c r="S6" s="198">
        <v>29</v>
      </c>
      <c r="T6" s="203">
        <v>13</v>
      </c>
      <c r="U6" s="198" t="s">
        <v>64</v>
      </c>
      <c r="V6" s="199">
        <v>26</v>
      </c>
      <c r="W6" s="224">
        <f t="shared" si="0"/>
        <v>72</v>
      </c>
      <c r="X6" s="232" t="s">
        <v>64</v>
      </c>
      <c r="Y6" s="265">
        <f t="shared" si="1"/>
        <v>135</v>
      </c>
      <c r="Z6" s="207">
        <v>4</v>
      </c>
    </row>
    <row r="7" spans="1:26" ht="33" customHeight="1">
      <c r="A7" s="187" t="s">
        <v>68</v>
      </c>
      <c r="B7" s="190">
        <f>P3</f>
        <v>6</v>
      </c>
      <c r="C7" s="198" t="s">
        <v>64</v>
      </c>
      <c r="D7" s="192">
        <f>N3</f>
        <v>27</v>
      </c>
      <c r="E7" s="190">
        <f>P4</f>
        <v>18</v>
      </c>
      <c r="F7" s="190" t="s">
        <v>64</v>
      </c>
      <c r="G7" s="190">
        <f>N4</f>
        <v>25</v>
      </c>
      <c r="H7" s="191">
        <f>P5</f>
        <v>7</v>
      </c>
      <c r="I7" s="190" t="s">
        <v>64</v>
      </c>
      <c r="J7" s="192">
        <f>N5</f>
        <v>24</v>
      </c>
      <c r="K7" s="190">
        <f>P6</f>
        <v>12</v>
      </c>
      <c r="L7" s="190" t="s">
        <v>64</v>
      </c>
      <c r="M7" s="190">
        <f>N6</f>
        <v>13</v>
      </c>
      <c r="N7" s="200"/>
      <c r="O7" s="201"/>
      <c r="P7" s="202"/>
      <c r="Q7" s="190">
        <v>3</v>
      </c>
      <c r="R7" s="190" t="s">
        <v>64</v>
      </c>
      <c r="S7" s="190">
        <v>35</v>
      </c>
      <c r="T7" s="191">
        <v>7</v>
      </c>
      <c r="U7" s="190" t="s">
        <v>64</v>
      </c>
      <c r="V7" s="192">
        <v>25</v>
      </c>
      <c r="W7" s="224">
        <f t="shared" si="0"/>
        <v>53</v>
      </c>
      <c r="X7" s="235" t="s">
        <v>64</v>
      </c>
      <c r="Y7" s="265">
        <f t="shared" si="1"/>
        <v>149</v>
      </c>
      <c r="Z7" s="208">
        <v>0</v>
      </c>
    </row>
    <row r="8" spans="1:26" ht="33" customHeight="1">
      <c r="A8" s="197" t="s">
        <v>91</v>
      </c>
      <c r="B8" s="198">
        <f>S3</f>
        <v>21</v>
      </c>
      <c r="C8" s="198" t="s">
        <v>64</v>
      </c>
      <c r="D8" s="199">
        <f>Q3</f>
        <v>14</v>
      </c>
      <c r="E8" s="198">
        <f>S4</f>
        <v>28</v>
      </c>
      <c r="F8" s="198" t="s">
        <v>64</v>
      </c>
      <c r="G8" s="198">
        <f>Q4</f>
        <v>10</v>
      </c>
      <c r="H8" s="203">
        <f>S5</f>
        <v>23</v>
      </c>
      <c r="I8" s="198" t="s">
        <v>64</v>
      </c>
      <c r="J8" s="199">
        <f>Q5</f>
        <v>15</v>
      </c>
      <c r="K8" s="198">
        <f>S6</f>
        <v>29</v>
      </c>
      <c r="L8" s="198" t="s">
        <v>64</v>
      </c>
      <c r="M8" s="198">
        <f>Q6</f>
        <v>2</v>
      </c>
      <c r="N8" s="203">
        <f>S7</f>
        <v>35</v>
      </c>
      <c r="O8" s="198" t="s">
        <v>64</v>
      </c>
      <c r="P8" s="199">
        <f>Q7</f>
        <v>3</v>
      </c>
      <c r="Q8" s="200"/>
      <c r="R8" s="201"/>
      <c r="S8" s="202"/>
      <c r="T8" s="203">
        <v>24</v>
      </c>
      <c r="U8" s="198" t="s">
        <v>64</v>
      </c>
      <c r="V8" s="199">
        <v>8</v>
      </c>
      <c r="W8" s="224">
        <f t="shared" si="0"/>
        <v>160</v>
      </c>
      <c r="X8" s="232" t="s">
        <v>64</v>
      </c>
      <c r="Y8" s="265">
        <f t="shared" si="1"/>
        <v>52</v>
      </c>
      <c r="Z8" s="207">
        <v>12</v>
      </c>
    </row>
    <row r="9" spans="1:26" ht="33" customHeight="1" thickBot="1">
      <c r="A9" s="266" t="s">
        <v>90</v>
      </c>
      <c r="B9" s="267">
        <f>V3</f>
        <v>16</v>
      </c>
      <c r="C9" s="251" t="s">
        <v>64</v>
      </c>
      <c r="D9" s="268">
        <f>T3</f>
        <v>20</v>
      </c>
      <c r="E9" s="267">
        <f>V4</f>
        <v>21</v>
      </c>
      <c r="F9" s="267" t="s">
        <v>64</v>
      </c>
      <c r="G9" s="267">
        <f>T4</f>
        <v>15</v>
      </c>
      <c r="H9" s="269">
        <f>V5</f>
        <v>18</v>
      </c>
      <c r="I9" s="267" t="s">
        <v>64</v>
      </c>
      <c r="J9" s="268">
        <f>T5</f>
        <v>17</v>
      </c>
      <c r="K9" s="267">
        <f>V6</f>
        <v>26</v>
      </c>
      <c r="L9" s="267" t="s">
        <v>64</v>
      </c>
      <c r="M9" s="267">
        <f>T6</f>
        <v>13</v>
      </c>
      <c r="N9" s="269">
        <f>V7</f>
        <v>25</v>
      </c>
      <c r="O9" s="267" t="s">
        <v>64</v>
      </c>
      <c r="P9" s="268">
        <f>T7</f>
        <v>7</v>
      </c>
      <c r="Q9" s="267">
        <f>V8</f>
        <v>8</v>
      </c>
      <c r="R9" s="267" t="s">
        <v>64</v>
      </c>
      <c r="S9" s="267">
        <f>T8</f>
        <v>24</v>
      </c>
      <c r="T9" s="270"/>
      <c r="U9" s="271"/>
      <c r="V9" s="272"/>
      <c r="W9" s="273">
        <f t="shared" si="0"/>
        <v>114</v>
      </c>
      <c r="X9" s="261" t="s">
        <v>64</v>
      </c>
      <c r="Y9" s="274">
        <f t="shared" si="1"/>
        <v>96</v>
      </c>
      <c r="Z9" s="275">
        <v>8</v>
      </c>
    </row>
    <row r="10" spans="1:26" ht="19.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>
        <f>SUM(W3:W9)</f>
        <v>761</v>
      </c>
      <c r="X10" s="213">
        <f>SUM(X3:X9)</f>
        <v>0</v>
      </c>
      <c r="Y10" s="214">
        <f>SUM(Y3:Y9)</f>
        <v>761</v>
      </c>
      <c r="Z10" s="186">
        <f>SUM(Z3:Z9)</f>
        <v>42</v>
      </c>
    </row>
    <row r="11" spans="1:26" ht="17.25" customHeight="1">
      <c r="A11" s="215" t="s">
        <v>70</v>
      </c>
      <c r="B11" s="276" t="s">
        <v>121</v>
      </c>
      <c r="C11" s="216"/>
      <c r="D11" s="216"/>
      <c r="E11" s="213"/>
      <c r="F11" s="213"/>
      <c r="G11" s="213">
        <v>6</v>
      </c>
      <c r="H11" s="213">
        <v>6</v>
      </c>
      <c r="I11" s="213"/>
      <c r="J11" s="213">
        <v>0</v>
      </c>
      <c r="K11" s="213">
        <v>0</v>
      </c>
      <c r="L11" s="213"/>
      <c r="M11" s="213"/>
      <c r="N11" s="213">
        <v>160</v>
      </c>
      <c r="O11" s="213" t="s">
        <v>64</v>
      </c>
      <c r="P11" s="214">
        <v>52</v>
      </c>
      <c r="Q11" s="213"/>
      <c r="R11" s="213"/>
      <c r="S11" s="264">
        <f aca="true" t="shared" si="2" ref="S11:S17">H11*2+J11</f>
        <v>12</v>
      </c>
      <c r="T11" s="213">
        <f aca="true" t="shared" si="3" ref="T11:T17">N11-P11</f>
        <v>108</v>
      </c>
      <c r="U11" s="213"/>
      <c r="V11" s="213"/>
      <c r="W11" s="213"/>
      <c r="X11" s="213"/>
      <c r="Y11" s="213"/>
      <c r="Z11" s="213"/>
    </row>
    <row r="12" spans="1:26" ht="17.25" customHeight="1">
      <c r="A12" s="215" t="s">
        <v>71</v>
      </c>
      <c r="B12" s="276" t="s">
        <v>63</v>
      </c>
      <c r="C12" s="216"/>
      <c r="D12" s="216"/>
      <c r="E12" s="213"/>
      <c r="F12" s="213"/>
      <c r="G12" s="213">
        <v>6</v>
      </c>
      <c r="H12" s="213">
        <v>5</v>
      </c>
      <c r="I12" s="213"/>
      <c r="J12" s="213">
        <v>0</v>
      </c>
      <c r="K12" s="213">
        <v>1</v>
      </c>
      <c r="L12" s="213"/>
      <c r="M12" s="213"/>
      <c r="N12" s="213">
        <v>137</v>
      </c>
      <c r="O12" s="213" t="s">
        <v>64</v>
      </c>
      <c r="P12" s="214">
        <v>89</v>
      </c>
      <c r="Q12" s="213"/>
      <c r="R12" s="213"/>
      <c r="S12" s="264">
        <f t="shared" si="2"/>
        <v>10</v>
      </c>
      <c r="T12" s="213">
        <f t="shared" si="3"/>
        <v>48</v>
      </c>
      <c r="U12" s="213"/>
      <c r="V12" s="213"/>
      <c r="W12" s="213"/>
      <c r="X12" s="213"/>
      <c r="Y12" s="213"/>
      <c r="Z12" s="213"/>
    </row>
    <row r="13" spans="1:26" ht="17.25" customHeight="1">
      <c r="A13" s="215" t="s">
        <v>72</v>
      </c>
      <c r="B13" s="276" t="s">
        <v>122</v>
      </c>
      <c r="C13" s="216"/>
      <c r="D13" s="216"/>
      <c r="E13" s="213"/>
      <c r="F13" s="213"/>
      <c r="G13" s="213">
        <v>6</v>
      </c>
      <c r="H13" s="213">
        <v>4</v>
      </c>
      <c r="I13" s="213"/>
      <c r="J13" s="213">
        <v>0</v>
      </c>
      <c r="K13" s="213">
        <v>2</v>
      </c>
      <c r="L13" s="213"/>
      <c r="M13" s="213"/>
      <c r="N13" s="213">
        <v>114</v>
      </c>
      <c r="O13" s="213" t="s">
        <v>64</v>
      </c>
      <c r="P13" s="214">
        <v>96</v>
      </c>
      <c r="Q13" s="213"/>
      <c r="R13" s="213"/>
      <c r="S13" s="264">
        <f t="shared" si="2"/>
        <v>8</v>
      </c>
      <c r="T13" s="213">
        <f t="shared" si="3"/>
        <v>18</v>
      </c>
      <c r="U13" s="213"/>
      <c r="V13" s="213"/>
      <c r="W13" s="213"/>
      <c r="X13" s="213"/>
      <c r="Y13" s="213"/>
      <c r="Z13" s="213"/>
    </row>
    <row r="14" spans="1:26" ht="17.25" customHeight="1">
      <c r="A14" s="215" t="s">
        <v>73</v>
      </c>
      <c r="B14" s="276" t="s">
        <v>92</v>
      </c>
      <c r="C14" s="216"/>
      <c r="D14" s="216"/>
      <c r="E14" s="213"/>
      <c r="F14" s="213"/>
      <c r="G14" s="213">
        <v>6</v>
      </c>
      <c r="H14" s="213">
        <v>2</v>
      </c>
      <c r="I14" s="213"/>
      <c r="J14" s="213">
        <v>0</v>
      </c>
      <c r="K14" s="213">
        <v>4</v>
      </c>
      <c r="L14" s="213"/>
      <c r="M14" s="213"/>
      <c r="N14" s="213">
        <v>116</v>
      </c>
      <c r="O14" s="213" t="s">
        <v>64</v>
      </c>
      <c r="P14" s="214">
        <v>99</v>
      </c>
      <c r="Q14" s="213"/>
      <c r="R14" s="213"/>
      <c r="S14" s="264">
        <f t="shared" si="2"/>
        <v>4</v>
      </c>
      <c r="T14" s="213">
        <f t="shared" si="3"/>
        <v>17</v>
      </c>
      <c r="U14" s="213"/>
      <c r="V14" s="213"/>
      <c r="W14" s="213"/>
      <c r="X14" s="213"/>
      <c r="Y14" s="213"/>
      <c r="Z14" s="213"/>
    </row>
    <row r="15" spans="1:26" ht="17.25" customHeight="1">
      <c r="A15" s="215" t="s">
        <v>74</v>
      </c>
      <c r="B15" s="219" t="s">
        <v>93</v>
      </c>
      <c r="F15" s="213"/>
      <c r="G15" s="213">
        <v>6</v>
      </c>
      <c r="H15" s="213">
        <v>2</v>
      </c>
      <c r="I15" s="213"/>
      <c r="J15" s="213">
        <v>0</v>
      </c>
      <c r="K15" s="213">
        <v>4</v>
      </c>
      <c r="L15" s="213"/>
      <c r="M15" s="213"/>
      <c r="N15" s="213">
        <v>109</v>
      </c>
      <c r="O15" s="213" t="s">
        <v>64</v>
      </c>
      <c r="P15" s="214">
        <v>141</v>
      </c>
      <c r="Q15" s="213"/>
      <c r="R15" s="213"/>
      <c r="S15" s="264">
        <f t="shared" si="2"/>
        <v>4</v>
      </c>
      <c r="T15" s="213">
        <f t="shared" si="3"/>
        <v>-32</v>
      </c>
      <c r="U15" s="213"/>
      <c r="V15" s="213"/>
      <c r="W15" s="213"/>
      <c r="X15" s="213"/>
      <c r="Y15" s="213"/>
      <c r="Z15" s="213"/>
    </row>
    <row r="16" spans="1:26" ht="17.25" customHeight="1">
      <c r="A16" s="215" t="s">
        <v>75</v>
      </c>
      <c r="B16" s="276" t="s">
        <v>89</v>
      </c>
      <c r="C16" s="216"/>
      <c r="D16" s="216"/>
      <c r="E16" s="213"/>
      <c r="F16" s="213"/>
      <c r="G16" s="213">
        <v>6</v>
      </c>
      <c r="H16" s="213">
        <v>2</v>
      </c>
      <c r="I16" s="213"/>
      <c r="J16" s="213">
        <v>0</v>
      </c>
      <c r="K16" s="213">
        <v>4</v>
      </c>
      <c r="L16" s="213"/>
      <c r="M16" s="213"/>
      <c r="N16" s="213">
        <v>72</v>
      </c>
      <c r="O16" s="213" t="s">
        <v>64</v>
      </c>
      <c r="P16" s="214">
        <v>135</v>
      </c>
      <c r="Q16" s="213"/>
      <c r="R16" s="213"/>
      <c r="S16" s="264">
        <f t="shared" si="2"/>
        <v>4</v>
      </c>
      <c r="T16" s="213">
        <f t="shared" si="3"/>
        <v>-63</v>
      </c>
      <c r="U16" s="213"/>
      <c r="V16" s="213"/>
      <c r="W16" s="213"/>
      <c r="X16" s="213"/>
      <c r="Y16" s="213"/>
      <c r="Z16" s="213"/>
    </row>
    <row r="17" spans="1:26" ht="17.25" customHeight="1">
      <c r="A17" s="215" t="s">
        <v>83</v>
      </c>
      <c r="B17" s="276" t="s">
        <v>68</v>
      </c>
      <c r="C17" s="216"/>
      <c r="D17" s="216"/>
      <c r="E17" s="213"/>
      <c r="F17" s="213"/>
      <c r="G17" s="213">
        <v>6</v>
      </c>
      <c r="H17" s="213">
        <v>0</v>
      </c>
      <c r="I17" s="213"/>
      <c r="J17" s="213">
        <v>0</v>
      </c>
      <c r="K17" s="213">
        <v>6</v>
      </c>
      <c r="L17" s="213"/>
      <c r="M17" s="213"/>
      <c r="N17" s="213">
        <v>53</v>
      </c>
      <c r="O17" s="213" t="s">
        <v>64</v>
      </c>
      <c r="P17" s="214">
        <v>149</v>
      </c>
      <c r="Q17" s="213"/>
      <c r="R17" s="213"/>
      <c r="S17" s="264">
        <f t="shared" si="2"/>
        <v>0</v>
      </c>
      <c r="T17" s="213">
        <f t="shared" si="3"/>
        <v>-96</v>
      </c>
      <c r="U17" s="213"/>
      <c r="V17" s="213"/>
      <c r="W17" s="213"/>
      <c r="X17" s="213"/>
      <c r="Y17" s="213"/>
      <c r="Z17" s="213"/>
    </row>
    <row r="18" spans="1:26" ht="13.5" customHeight="1">
      <c r="A18" s="213"/>
      <c r="B18" s="213"/>
      <c r="C18" s="213"/>
      <c r="D18" s="213"/>
      <c r="E18" s="213"/>
      <c r="F18" s="213"/>
      <c r="G18" s="213">
        <f aca="true" t="shared" si="4" ref="G18:T18">SUM(G11:G17)</f>
        <v>42</v>
      </c>
      <c r="H18" s="213">
        <f t="shared" si="4"/>
        <v>21</v>
      </c>
      <c r="I18" s="213">
        <f t="shared" si="4"/>
        <v>0</v>
      </c>
      <c r="J18" s="213">
        <f t="shared" si="4"/>
        <v>0</v>
      </c>
      <c r="K18" s="213">
        <f t="shared" si="4"/>
        <v>21</v>
      </c>
      <c r="L18" s="213">
        <f t="shared" si="4"/>
        <v>0</v>
      </c>
      <c r="M18" s="213"/>
      <c r="N18" s="213">
        <f t="shared" si="4"/>
        <v>761</v>
      </c>
      <c r="O18" s="213">
        <f t="shared" si="4"/>
        <v>0</v>
      </c>
      <c r="P18" s="214">
        <f t="shared" si="4"/>
        <v>761</v>
      </c>
      <c r="Q18" s="213"/>
      <c r="R18" s="213">
        <f t="shared" si="4"/>
        <v>0</v>
      </c>
      <c r="S18" s="277">
        <f t="shared" si="4"/>
        <v>42</v>
      </c>
      <c r="T18" s="213">
        <f t="shared" si="4"/>
        <v>0</v>
      </c>
      <c r="U18" s="213"/>
      <c r="V18" s="213"/>
      <c r="W18" s="213"/>
      <c r="X18" s="213"/>
      <c r="Y18" s="213"/>
      <c r="Z18" s="213"/>
    </row>
    <row r="19" spans="1:26" ht="13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</sheetData>
  <mergeCells count="10">
    <mergeCell ref="AB2:AD2"/>
    <mergeCell ref="A1:Z1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Tomáš</cp:lastModifiedBy>
  <cp:lastPrinted>2007-06-18T11:20:36Z</cp:lastPrinted>
  <dcterms:created xsi:type="dcterms:W3CDTF">2006-05-29T12:49:34Z</dcterms:created>
  <dcterms:modified xsi:type="dcterms:W3CDTF">2007-06-18T11:48:56Z</dcterms:modified>
  <cp:category/>
  <cp:version/>
  <cp:contentType/>
  <cp:contentStatus/>
</cp:coreProperties>
</file>